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q409961\Desktop\"/>
    </mc:Choice>
  </mc:AlternateContent>
  <xr:revisionPtr revIDLastSave="0" documentId="13_ncr:11_{EF3CF504-9816-42BB-851E-5F47D14C984D}" xr6:coauthVersionLast="46" xr6:coauthVersionMax="46" xr10:uidLastSave="{00000000-0000-0000-0000-000000000000}"/>
  <bookViews>
    <workbookView xWindow="-108" yWindow="-108" windowWidth="23256" windowHeight="12720" xr2:uid="{C6A74755-F496-4DF9-A3C6-3A6BDC45DAF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0" i="1" l="1"/>
  <c r="Q58" i="1"/>
  <c r="Q56" i="1"/>
  <c r="Q54" i="1"/>
  <c r="Q49" i="1"/>
  <c r="Q33" i="1"/>
  <c r="Q32" i="1"/>
  <c r="Q27" i="1"/>
  <c r="Q48" i="1" s="1"/>
  <c r="Q26" i="1"/>
  <c r="Q46" i="1" s="1"/>
  <c r="Q25" i="1"/>
  <c r="Q43" i="1" s="1"/>
  <c r="Q13" i="1"/>
  <c r="Q35" i="1" s="1"/>
  <c r="P60" i="1"/>
  <c r="P58" i="1"/>
  <c r="P56" i="1"/>
  <c r="P54" i="1"/>
  <c r="P13" i="1"/>
  <c r="P33" i="1" s="1"/>
  <c r="C60" i="1"/>
  <c r="C58" i="1"/>
  <c r="C56" i="1"/>
  <c r="C54" i="1"/>
  <c r="C13" i="1"/>
  <c r="C33" i="1" s="1"/>
  <c r="O60" i="1"/>
  <c r="O58" i="1"/>
  <c r="O56" i="1"/>
  <c r="O54" i="1"/>
  <c r="O13" i="1"/>
  <c r="O32" i="1" s="1"/>
  <c r="N60" i="1"/>
  <c r="N58" i="1"/>
  <c r="N56" i="1"/>
  <c r="N54" i="1"/>
  <c r="N13" i="1"/>
  <c r="N28" i="1" s="1"/>
  <c r="M60" i="1"/>
  <c r="M58" i="1"/>
  <c r="M56" i="1"/>
  <c r="M54" i="1"/>
  <c r="M13" i="1"/>
  <c r="M28" i="1" s="1"/>
  <c r="L60" i="1"/>
  <c r="L58" i="1"/>
  <c r="L56" i="1"/>
  <c r="L54" i="1"/>
  <c r="L32" i="1"/>
  <c r="L27" i="1"/>
  <c r="L48" i="1" s="1"/>
  <c r="L13" i="1"/>
  <c r="L35" i="1" s="1"/>
  <c r="K60" i="1"/>
  <c r="K58" i="1"/>
  <c r="K56" i="1"/>
  <c r="K54" i="1"/>
  <c r="K28" i="1"/>
  <c r="K49" i="1" s="1"/>
  <c r="K13" i="1"/>
  <c r="K27" i="1" s="1"/>
  <c r="J60" i="1"/>
  <c r="J58" i="1"/>
  <c r="J56" i="1"/>
  <c r="J54" i="1"/>
  <c r="J35" i="1"/>
  <c r="J27" i="1"/>
  <c r="J48" i="1" s="1"/>
  <c r="J26" i="1"/>
  <c r="J45" i="1" s="1"/>
  <c r="J24" i="1"/>
  <c r="J42" i="1" s="1"/>
  <c r="J13" i="1"/>
  <c r="J33" i="1" s="1"/>
  <c r="I60" i="1"/>
  <c r="I58" i="1"/>
  <c r="I56" i="1"/>
  <c r="I54" i="1"/>
  <c r="I32" i="1"/>
  <c r="I13" i="1"/>
  <c r="I36" i="1" s="1"/>
  <c r="H60" i="1"/>
  <c r="H58" i="1"/>
  <c r="H56" i="1"/>
  <c r="H54" i="1"/>
  <c r="H13" i="1"/>
  <c r="H36" i="1" s="1"/>
  <c r="G60" i="1"/>
  <c r="G58" i="1"/>
  <c r="G56" i="1"/>
  <c r="G54" i="1"/>
  <c r="G13" i="1"/>
  <c r="G27" i="1" s="1"/>
  <c r="F60" i="1"/>
  <c r="F58" i="1"/>
  <c r="F56" i="1"/>
  <c r="F54" i="1"/>
  <c r="F35" i="1"/>
  <c r="F34" i="1"/>
  <c r="F13" i="1"/>
  <c r="F33" i="1" s="1"/>
  <c r="E60" i="1"/>
  <c r="E58" i="1"/>
  <c r="E56" i="1"/>
  <c r="E54" i="1"/>
  <c r="E13" i="1"/>
  <c r="E28" i="1" s="1"/>
  <c r="B28" i="1"/>
  <c r="B29" i="1" s="1"/>
  <c r="B25" i="1"/>
  <c r="B24" i="1"/>
  <c r="B33" i="1"/>
  <c r="D33" i="1"/>
  <c r="D34" i="1"/>
  <c r="D28" i="1"/>
  <c r="D49" i="1" s="1"/>
  <c r="D27" i="1"/>
  <c r="D48" i="1" s="1"/>
  <c r="D60" i="1"/>
  <c r="D58" i="1"/>
  <c r="D56" i="1"/>
  <c r="D54" i="1"/>
  <c r="D24" i="1"/>
  <c r="D41" i="1" s="1"/>
  <c r="D13" i="1"/>
  <c r="D25" i="1" s="1"/>
  <c r="D44" i="1" s="1"/>
  <c r="B54" i="1"/>
  <c r="B60" i="1"/>
  <c r="B58" i="1"/>
  <c r="B56" i="1"/>
  <c r="B13" i="1"/>
  <c r="B36" i="1" s="1"/>
  <c r="Q29" i="1" l="1"/>
  <c r="Q44" i="1"/>
  <c r="Q45" i="1"/>
  <c r="Q34" i="1"/>
  <c r="Q24" i="1"/>
  <c r="Q47" i="1"/>
  <c r="P27" i="1"/>
  <c r="P29" i="1" s="1"/>
  <c r="P32" i="1"/>
  <c r="P24" i="1"/>
  <c r="P34" i="1"/>
  <c r="P35" i="1"/>
  <c r="P26" i="1"/>
  <c r="P25" i="1"/>
  <c r="D36" i="1"/>
  <c r="B26" i="1"/>
  <c r="J32" i="1"/>
  <c r="D26" i="1"/>
  <c r="B32" i="1"/>
  <c r="B27" i="1"/>
  <c r="J34" i="1"/>
  <c r="L26" i="1"/>
  <c r="L45" i="1" s="1"/>
  <c r="D42" i="1"/>
  <c r="B34" i="1"/>
  <c r="H27" i="1"/>
  <c r="H48" i="1" s="1"/>
  <c r="J36" i="1"/>
  <c r="K32" i="1"/>
  <c r="L28" i="1"/>
  <c r="L29" i="1" s="1"/>
  <c r="D47" i="1"/>
  <c r="D32" i="1"/>
  <c r="B35" i="1"/>
  <c r="F24" i="1"/>
  <c r="F41" i="1" s="1"/>
  <c r="H28" i="1"/>
  <c r="I27" i="1"/>
  <c r="I48" i="1" s="1"/>
  <c r="J47" i="1"/>
  <c r="D35" i="1"/>
  <c r="F25" i="1"/>
  <c r="F44" i="1" s="1"/>
  <c r="G32" i="1"/>
  <c r="H32" i="1"/>
  <c r="I28" i="1"/>
  <c r="I49" i="1" s="1"/>
  <c r="J25" i="1"/>
  <c r="J44" i="1" s="1"/>
  <c r="L36" i="1"/>
  <c r="C27" i="1"/>
  <c r="C48" i="1" s="1"/>
  <c r="C34" i="1"/>
  <c r="C36" i="1"/>
  <c r="C24" i="1"/>
  <c r="C41" i="1" s="1"/>
  <c r="C26" i="1"/>
  <c r="C45" i="1" s="1"/>
  <c r="C25" i="1"/>
  <c r="C35" i="1"/>
  <c r="C28" i="1"/>
  <c r="C32" i="1"/>
  <c r="O25" i="1"/>
  <c r="O35" i="1"/>
  <c r="O26" i="1"/>
  <c r="O36" i="1"/>
  <c r="O34" i="1"/>
  <c r="O28" i="1"/>
  <c r="O33" i="1"/>
  <c r="O24" i="1"/>
  <c r="O27" i="1"/>
  <c r="N25" i="1"/>
  <c r="N44" i="1" s="1"/>
  <c r="N32" i="1"/>
  <c r="N35" i="1"/>
  <c r="N49" i="1"/>
  <c r="N29" i="1"/>
  <c r="N33" i="1"/>
  <c r="N24" i="1"/>
  <c r="N34" i="1"/>
  <c r="N26" i="1"/>
  <c r="N36" i="1"/>
  <c r="N27" i="1"/>
  <c r="M32" i="1"/>
  <c r="M49" i="1"/>
  <c r="M29" i="1"/>
  <c r="M33" i="1"/>
  <c r="M24" i="1"/>
  <c r="M34" i="1"/>
  <c r="M35" i="1"/>
  <c r="M26" i="1"/>
  <c r="M36" i="1"/>
  <c r="M27" i="1"/>
  <c r="M25" i="1"/>
  <c r="L49" i="1"/>
  <c r="L24" i="1"/>
  <c r="L34" i="1"/>
  <c r="L46" i="1"/>
  <c r="L33" i="1"/>
  <c r="L25" i="1"/>
  <c r="L47" i="1"/>
  <c r="K47" i="1"/>
  <c r="K48" i="1"/>
  <c r="K24" i="1"/>
  <c r="K34" i="1"/>
  <c r="K29" i="1"/>
  <c r="K33" i="1"/>
  <c r="K25" i="1"/>
  <c r="K35" i="1"/>
  <c r="K26" i="1"/>
  <c r="K36" i="1"/>
  <c r="J46" i="1"/>
  <c r="J41" i="1"/>
  <c r="J28" i="1"/>
  <c r="J43" i="1"/>
  <c r="I24" i="1"/>
  <c r="I34" i="1"/>
  <c r="I29" i="1"/>
  <c r="I33" i="1"/>
  <c r="I25" i="1"/>
  <c r="I35" i="1"/>
  <c r="I47" i="1"/>
  <c r="I26" i="1"/>
  <c r="H33" i="1"/>
  <c r="H24" i="1"/>
  <c r="H34" i="1"/>
  <c r="H25" i="1"/>
  <c r="H35" i="1"/>
  <c r="H47" i="1"/>
  <c r="H26" i="1"/>
  <c r="D43" i="1"/>
  <c r="G47" i="1"/>
  <c r="G48" i="1"/>
  <c r="G33" i="1"/>
  <c r="G34" i="1"/>
  <c r="G35" i="1"/>
  <c r="G26" i="1"/>
  <c r="G28" i="1"/>
  <c r="G24" i="1"/>
  <c r="G25" i="1"/>
  <c r="G36" i="1"/>
  <c r="F26" i="1"/>
  <c r="F36" i="1"/>
  <c r="F28" i="1"/>
  <c r="F42" i="1"/>
  <c r="F43" i="1"/>
  <c r="F27" i="1"/>
  <c r="F32" i="1"/>
  <c r="E32" i="1"/>
  <c r="E29" i="1"/>
  <c r="E49" i="1"/>
  <c r="E33" i="1"/>
  <c r="E24" i="1"/>
  <c r="E34" i="1"/>
  <c r="E25" i="1"/>
  <c r="E27" i="1"/>
  <c r="E35" i="1"/>
  <c r="E26" i="1"/>
  <c r="E36" i="1"/>
  <c r="D29" i="1"/>
  <c r="B43" i="1"/>
  <c r="B44" i="1"/>
  <c r="B49" i="1"/>
  <c r="Q41" i="1" l="1"/>
  <c r="Q42" i="1"/>
  <c r="P44" i="1"/>
  <c r="P43" i="1"/>
  <c r="P49" i="1"/>
  <c r="P47" i="1"/>
  <c r="P48" i="1"/>
  <c r="P42" i="1"/>
  <c r="P41" i="1"/>
  <c r="P45" i="1"/>
  <c r="P46" i="1"/>
  <c r="D46" i="1"/>
  <c r="D45" i="1"/>
  <c r="H29" i="1"/>
  <c r="H49" i="1"/>
  <c r="C47" i="1"/>
  <c r="C46" i="1"/>
  <c r="C42" i="1"/>
  <c r="C29" i="1"/>
  <c r="C49" i="1"/>
  <c r="C44" i="1"/>
  <c r="C43" i="1"/>
  <c r="O41" i="1"/>
  <c r="O42" i="1"/>
  <c r="O44" i="1"/>
  <c r="O43" i="1"/>
  <c r="O48" i="1"/>
  <c r="O47" i="1"/>
  <c r="O29" i="1"/>
  <c r="O49" i="1"/>
  <c r="O45" i="1"/>
  <c r="O46" i="1"/>
  <c r="N43" i="1"/>
  <c r="N48" i="1"/>
  <c r="N47" i="1"/>
  <c r="N46" i="1"/>
  <c r="N45" i="1"/>
  <c r="N42" i="1"/>
  <c r="N41" i="1"/>
  <c r="M43" i="1"/>
  <c r="M44" i="1"/>
  <c r="M48" i="1"/>
  <c r="M47" i="1"/>
  <c r="M46" i="1"/>
  <c r="M45" i="1"/>
  <c r="M42" i="1"/>
  <c r="M41" i="1"/>
  <c r="L44" i="1"/>
  <c r="L43" i="1"/>
  <c r="L42" i="1"/>
  <c r="L41" i="1"/>
  <c r="K41" i="1"/>
  <c r="K42" i="1"/>
  <c r="K45" i="1"/>
  <c r="K46" i="1"/>
  <c r="K43" i="1"/>
  <c r="K44" i="1"/>
  <c r="J29" i="1"/>
  <c r="J49" i="1"/>
  <c r="I45" i="1"/>
  <c r="I46" i="1"/>
  <c r="I42" i="1"/>
  <c r="I41" i="1"/>
  <c r="I44" i="1"/>
  <c r="I43" i="1"/>
  <c r="H45" i="1"/>
  <c r="H46" i="1"/>
  <c r="H41" i="1"/>
  <c r="H42" i="1"/>
  <c r="H43" i="1"/>
  <c r="H44" i="1"/>
  <c r="G43" i="1"/>
  <c r="G44" i="1"/>
  <c r="G29" i="1"/>
  <c r="G49" i="1"/>
  <c r="G42" i="1"/>
  <c r="G41" i="1"/>
  <c r="G46" i="1"/>
  <c r="G45" i="1"/>
  <c r="F48" i="1"/>
  <c r="F47" i="1"/>
  <c r="F29" i="1"/>
  <c r="F49" i="1"/>
  <c r="F45" i="1"/>
  <c r="F46" i="1"/>
  <c r="E48" i="1"/>
  <c r="E47" i="1"/>
  <c r="E44" i="1"/>
  <c r="E43" i="1"/>
  <c r="E42" i="1"/>
  <c r="E41" i="1"/>
  <c r="E46" i="1"/>
  <c r="E45" i="1"/>
  <c r="B48" i="1"/>
  <c r="B47" i="1"/>
  <c r="B41" i="1"/>
  <c r="B42" i="1"/>
  <c r="B46" i="1"/>
  <c r="B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Maximilian Renko</author>
  </authors>
  <commentList>
    <comment ref="H15" authorId="0" shapeId="0" xr:uid="{C170CAC0-7EE4-4254-A615-D72B55648C00}">
      <text>
        <r>
          <rPr>
            <b/>
            <sz val="9"/>
            <color indexed="81"/>
            <rFont val="Segoe UI"/>
            <family val="2"/>
          </rPr>
          <t>Maximilian Renko:</t>
        </r>
        <r>
          <rPr>
            <sz val="9"/>
            <color indexed="81"/>
            <rFont val="Segoe UI"/>
            <family val="2"/>
          </rPr>
          <t xml:space="preserve">
Y7: KQ 1.6LS 2türig</t>
        </r>
      </text>
    </comment>
  </commentList>
</comments>
</file>

<file path=xl/sharedStrings.xml><?xml version="1.0" encoding="utf-8"?>
<sst xmlns="http://schemas.openxmlformats.org/spreadsheetml/2006/main" count="109" uniqueCount="49">
  <si>
    <t>Mazda MX-5 NA</t>
  </si>
  <si>
    <t>Höhe</t>
  </si>
  <si>
    <t>Breite</t>
  </si>
  <si>
    <t>Zoll</t>
  </si>
  <si>
    <t>1. Gang</t>
  </si>
  <si>
    <t>2. Gang</t>
  </si>
  <si>
    <t>3. Gang</t>
  </si>
  <si>
    <t>4. Gang</t>
  </si>
  <si>
    <t>5. Gang</t>
  </si>
  <si>
    <t>Endübersetzung</t>
  </si>
  <si>
    <t>max. Drehzahl</t>
  </si>
  <si>
    <t>Spitzenleistung bei</t>
  </si>
  <si>
    <t>km/h</t>
  </si>
  <si>
    <t>U/min</t>
  </si>
  <si>
    <t>km/h (Spitzenleistung)</t>
  </si>
  <si>
    <t>U/min bei 150 km/h</t>
  </si>
  <si>
    <t>Getriebe</t>
  </si>
  <si>
    <t>Leistung (PS)</t>
  </si>
  <si>
    <t>Motor</t>
  </si>
  <si>
    <t>B6</t>
  </si>
  <si>
    <t>D16Z6 / D16Y8</t>
  </si>
  <si>
    <t>Honda CRX Del Sol 1.6 ESi</t>
  </si>
  <si>
    <t>Reifen</t>
  </si>
  <si>
    <t>Durchmesser (mm)</t>
  </si>
  <si>
    <t>Mini Honda D16Z6</t>
  </si>
  <si>
    <t>S20 Del Sol
D16Z6/Z7</t>
  </si>
  <si>
    <t>S40 EJ/EK (vFL)
D16Y5/Y6/Y8
S40 EJ/EK (FL)
D16B1/Y5/Y6/Y7/Y8</t>
  </si>
  <si>
    <t>S40 EJ/EK (vFL)
D14A3/A4, D16Y4/Y9
S40 EJ/EK (FL)
D16Y4/Y9</t>
  </si>
  <si>
    <t>S40 EJ/EK (vFL)
D15Z4/5/7, D16Z7
S40 EJ/EK (FL)
D15Z4/7/9, D16Y7</t>
  </si>
  <si>
    <t>S40 EJ/EK (vFL)
D15Z6</t>
  </si>
  <si>
    <t>S40 EJ/EK (FL)
D15Z6</t>
  </si>
  <si>
    <t>D15B8/Z1 (USA only)</t>
  </si>
  <si>
    <t>Mini Honda D16Z6 lang</t>
  </si>
  <si>
    <t>Honda CRX ED9</t>
  </si>
  <si>
    <t>D16A8</t>
  </si>
  <si>
    <t>CRX ED9 
D16A8</t>
  </si>
  <si>
    <t>Lotus Elise S1</t>
  </si>
  <si>
    <t>Standard</t>
  </si>
  <si>
    <t>Rover 18K4F</t>
  </si>
  <si>
    <t>Sport</t>
  </si>
  <si>
    <t>Mazda MX-5 NB</t>
  </si>
  <si>
    <t>BP</t>
  </si>
  <si>
    <t>km/h (max rev)</t>
  </si>
  <si>
    <t>NA/NB 5-Gang</t>
  </si>
  <si>
    <t>Mini Mk1 Cooper S</t>
  </si>
  <si>
    <t>A Series 1275</t>
  </si>
  <si>
    <t>Mini MPI Sports Pack</t>
  </si>
  <si>
    <t>MPI</t>
  </si>
  <si>
    <t>Cooper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</si>
</sst>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9" formatCode="_-* #,##0_-;\-* #,##0_-;_-* &quot;-&quot;??_-;_-@_-"/>
    <numFmt numFmtId="173" formatCode="_-* #,##0\ _€_-;\-* #,##0\ _€_-;_-* &quot;-&quot;???\ _€_-;_-@_-"/>
  </numFmts>
  <fonts count="6" x14ac:knownFonts="1">
    <font>
      <sz val="11"/>
      <color theme="1"/>
      <name val="BMWGroupTN Condensed"/>
      <family val="2"/>
      <scheme val="minor"/>
    </font>
    <font>
      <sz val="11"/>
      <color theme="1"/>
      <name val="BMWGroupTN Condensed"/>
      <family val="2"/>
      <scheme val="minor"/>
    </font>
    <font>
      <sz val="8"/>
      <name val="BMWGroupTN Condensed"/>
      <family val="2"/>
      <scheme val="minor"/>
    </font>
    <font>
      <b/>
      <sz val="11"/>
      <color theme="1"/>
      <name val="BMWGroupTN Condensed"/>
      <family val="3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0" applyNumberFormat="1"/>
    <xf numFmtId="0" fontId="3" fillId="0" borderId="0" xfId="0" applyFont="1"/>
    <xf numFmtId="0" fontId="0" fillId="0" borderId="0" xfId="0" applyAlignment="1">
      <alignment vertical="top"/>
    </xf>
    <xf numFmtId="0" fontId="3" fillId="0" borderId="1" xfId="0" applyFont="1" applyBorder="1"/>
    <xf numFmtId="0" fontId="0" fillId="0" borderId="1" xfId="0" applyBorder="1"/>
    <xf numFmtId="169" fontId="0" fillId="0" borderId="1" xfId="1" applyNumberFormat="1" applyFont="1" applyBorder="1"/>
    <xf numFmtId="1" fontId="0" fillId="0" borderId="1" xfId="0" applyNumberFormat="1" applyBorder="1"/>
    <xf numFmtId="2" fontId="0" fillId="0" borderId="1" xfId="0" applyNumberFormat="1" applyBorder="1"/>
    <xf numFmtId="0" fontId="3" fillId="2" borderId="1" xfId="0" applyFont="1" applyFill="1" applyBorder="1"/>
    <xf numFmtId="0" fontId="0" fillId="2" borderId="1" xfId="0" applyFill="1" applyBorder="1"/>
    <xf numFmtId="169" fontId="0" fillId="2" borderId="1" xfId="1" applyNumberFormat="1" applyFont="1" applyFill="1" applyBorder="1"/>
    <xf numFmtId="1" fontId="0" fillId="2" borderId="1" xfId="0" applyNumberFormat="1" applyFill="1" applyBorder="1"/>
    <xf numFmtId="0" fontId="3" fillId="2" borderId="1" xfId="0" applyFont="1" applyFill="1" applyBorder="1" applyAlignment="1">
      <alignment vertical="top"/>
    </xf>
    <xf numFmtId="1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164" fontId="0" fillId="2" borderId="1" xfId="0" applyNumberFormat="1" applyFill="1" applyBorder="1"/>
    <xf numFmtId="0" fontId="3" fillId="2" borderId="1" xfId="0" applyFont="1" applyFill="1" applyBorder="1" applyAlignment="1"/>
    <xf numFmtId="0" fontId="0" fillId="2" borderId="1" xfId="0" applyFill="1" applyBorder="1" applyAlignment="1"/>
    <xf numFmtId="173" fontId="0" fillId="2" borderId="1" xfId="0" applyNumberFormat="1" applyFill="1" applyBorder="1"/>
    <xf numFmtId="0" fontId="0" fillId="3" borderId="1" xfId="0" applyFill="1" applyBorder="1" applyAlignment="1"/>
    <xf numFmtId="173" fontId="0" fillId="3" borderId="1" xfId="0" applyNumberFormat="1" applyFill="1" applyBorder="1"/>
    <xf numFmtId="0" fontId="0" fillId="3" borderId="1" xfId="0" applyFill="1" applyBorder="1" applyAlignment="1">
      <alignment vertical="top" wrapText="1"/>
    </xf>
    <xf numFmtId="164" fontId="0" fillId="3" borderId="1" xfId="0" applyNumberFormat="1" applyFill="1" applyBorder="1"/>
    <xf numFmtId="0" fontId="0" fillId="3" borderId="1" xfId="0" applyFill="1" applyBorder="1"/>
    <xf numFmtId="169" fontId="0" fillId="3" borderId="1" xfId="1" applyNumberFormat="1" applyFont="1" applyFill="1" applyBorder="1"/>
    <xf numFmtId="1" fontId="0" fillId="3" borderId="1" xfId="0" applyNumberFormat="1" applyFill="1" applyBorder="1"/>
    <xf numFmtId="0" fontId="0" fillId="0" borderId="0" xfId="0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Mazda MX-5 NA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Tabelle1!$B$40:$B$49</c:f>
              <c:numCache>
                <c:formatCode>0</c:formatCode>
                <c:ptCount val="10"/>
                <c:pt idx="0">
                  <c:v>0</c:v>
                </c:pt>
                <c:pt idx="1">
                  <c:v>58.130423350735633</c:v>
                </c:pt>
                <c:pt idx="2">
                  <c:v>58.130423350735633</c:v>
                </c:pt>
                <c:pt idx="3">
                  <c:v>96.555618446984639</c:v>
                </c:pt>
                <c:pt idx="4">
                  <c:v>96.555618446984639</c:v>
                </c:pt>
                <c:pt idx="5">
                  <c:v>137.06541926910296</c:v>
                </c:pt>
                <c:pt idx="6">
                  <c:v>137.06541926910296</c:v>
                </c:pt>
                <c:pt idx="7">
                  <c:v>182.29700762790696</c:v>
                </c:pt>
                <c:pt idx="8">
                  <c:v>182.29700762790696</c:v>
                </c:pt>
                <c:pt idx="9">
                  <c:v>223.95209782298156</c:v>
                </c:pt>
              </c:numCache>
            </c:numRef>
          </c:xVal>
          <c:yVal>
            <c:numRef>
              <c:f>Tabelle1!$B$52:$B$61</c:f>
              <c:numCache>
                <c:formatCode>0</c:formatCode>
                <c:ptCount val="10"/>
                <c:pt idx="0">
                  <c:v>0</c:v>
                </c:pt>
                <c:pt idx="1">
                  <c:v>7200</c:v>
                </c:pt>
                <c:pt idx="2">
                  <c:v>4334.6938775510198</c:v>
                </c:pt>
                <c:pt idx="3">
                  <c:v>7200</c:v>
                </c:pt>
                <c:pt idx="4">
                  <c:v>5072.0338983050851</c:v>
                </c:pt>
                <c:pt idx="5">
                  <c:v>7200</c:v>
                </c:pt>
                <c:pt idx="6">
                  <c:v>5413.5338345864657</c:v>
                </c:pt>
                <c:pt idx="7">
                  <c:v>7200</c:v>
                </c:pt>
                <c:pt idx="8">
                  <c:v>5860.7999999999993</c:v>
                </c:pt>
                <c:pt idx="9">
                  <c:v>7200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052-478A-8F84-E684FB2744C5}"/>
            </c:ext>
          </c:extLst>
        </c:ser>
        <c:ser>
          <c:idx val="1"/>
          <c:order val="1"/>
          <c:tx>
            <c:strRef>
              <c:f>Tabelle1!$D$3</c:f>
              <c:strCache>
                <c:ptCount val="1"/>
                <c:pt idx="0">
                  <c:v>Honda CRX Del Sol 1.6 ESi</c:v>
                </c:pt>
              </c:strCache>
            </c:strRef>
          </c:tx>
          <c:spPr>
            <a:ln w="19050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Tabelle1!$D$40:$D$49</c:f>
              <c:numCache>
                <c:formatCode>0</c:formatCode>
                <c:ptCount val="10"/>
                <c:pt idx="0">
                  <c:v>0</c:v>
                </c:pt>
                <c:pt idx="1">
                  <c:v>56.751285632579176</c:v>
                </c:pt>
                <c:pt idx="2">
                  <c:v>56.751285632579176</c:v>
                </c:pt>
                <c:pt idx="3">
                  <c:v>97.074567529411752</c:v>
                </c:pt>
                <c:pt idx="4">
                  <c:v>97.074567529411752</c:v>
                </c:pt>
                <c:pt idx="5">
                  <c:v>147.55334264470585</c:v>
                </c:pt>
                <c:pt idx="6">
                  <c:v>147.55334264470585</c:v>
                </c:pt>
                <c:pt idx="7">
                  <c:v>196.84277300521057</c:v>
                </c:pt>
                <c:pt idx="8">
                  <c:v>196.84277300521057</c:v>
                </c:pt>
                <c:pt idx="9">
                  <c:v>239.22396667429615</c:v>
                </c:pt>
              </c:numCache>
            </c:numRef>
          </c:xVal>
          <c:yVal>
            <c:numRef>
              <c:f>Tabelle1!$D$52:$D$61</c:f>
              <c:numCache>
                <c:formatCode>0</c:formatCode>
                <c:ptCount val="10"/>
                <c:pt idx="0">
                  <c:v>0</c:v>
                </c:pt>
                <c:pt idx="1">
                  <c:v>7200</c:v>
                </c:pt>
                <c:pt idx="2">
                  <c:v>4362.2448979591836</c:v>
                </c:pt>
                <c:pt idx="3">
                  <c:v>7200</c:v>
                </c:pt>
                <c:pt idx="4">
                  <c:v>4736.8421052631584</c:v>
                </c:pt>
                <c:pt idx="5">
                  <c:v>7200</c:v>
                </c:pt>
                <c:pt idx="6">
                  <c:v>5397.1200000000008</c:v>
                </c:pt>
                <c:pt idx="7">
                  <c:v>7200</c:v>
                </c:pt>
                <c:pt idx="8">
                  <c:v>5924.4397011739593</c:v>
                </c:pt>
                <c:pt idx="9">
                  <c:v>7200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052-478A-8F84-E684FB2744C5}"/>
            </c:ext>
          </c:extLst>
        </c:ser>
        <c:ser>
          <c:idx val="2"/>
          <c:order val="2"/>
          <c:tx>
            <c:strRef>
              <c:f>Tabelle1!$E$3</c:f>
              <c:strCache>
                <c:ptCount val="1"/>
                <c:pt idx="0">
                  <c:v>Mini Honda D16Z6</c:v>
                </c:pt>
              </c:strCache>
            </c:strRef>
          </c:tx>
          <c:spPr>
            <a:ln w="19050" cap="rnd">
              <a:solidFill>
                <a:srgbClr val="0070C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Tabelle1!$E$40:$E$49</c:f>
              <c:numCache>
                <c:formatCode>0</c:formatCode>
                <c:ptCount val="10"/>
                <c:pt idx="0">
                  <c:v>0</c:v>
                </c:pt>
                <c:pt idx="1">
                  <c:v>47.653001266968325</c:v>
                </c:pt>
                <c:pt idx="2">
                  <c:v>47.653001266968325</c:v>
                </c:pt>
                <c:pt idx="3">
                  <c:v>81.511712693498453</c:v>
                </c:pt>
                <c:pt idx="4">
                  <c:v>81.511712693498453</c:v>
                </c:pt>
                <c:pt idx="5">
                  <c:v>123.89780329411764</c:v>
                </c:pt>
                <c:pt idx="6">
                  <c:v>123.89780329411764</c:v>
                </c:pt>
                <c:pt idx="7">
                  <c:v>165.28522317785172</c:v>
                </c:pt>
                <c:pt idx="8">
                  <c:v>165.28522317785172</c:v>
                </c:pt>
                <c:pt idx="9">
                  <c:v>200.87192492561226</c:v>
                </c:pt>
              </c:numCache>
            </c:numRef>
          </c:xVal>
          <c:yVal>
            <c:numRef>
              <c:f>Tabelle1!$E$52:$E$61</c:f>
              <c:numCache>
                <c:formatCode>0</c:formatCode>
                <c:ptCount val="10"/>
                <c:pt idx="0">
                  <c:v>0</c:v>
                </c:pt>
                <c:pt idx="1">
                  <c:v>7200</c:v>
                </c:pt>
                <c:pt idx="2">
                  <c:v>4362.2448979591836</c:v>
                </c:pt>
                <c:pt idx="3">
                  <c:v>7200</c:v>
                </c:pt>
                <c:pt idx="4">
                  <c:v>4736.8421052631584</c:v>
                </c:pt>
                <c:pt idx="5">
                  <c:v>7200</c:v>
                </c:pt>
                <c:pt idx="6">
                  <c:v>5397.1200000000008</c:v>
                </c:pt>
                <c:pt idx="7">
                  <c:v>7200</c:v>
                </c:pt>
                <c:pt idx="8">
                  <c:v>5924.4397011739593</c:v>
                </c:pt>
                <c:pt idx="9">
                  <c:v>7200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052-478A-8F84-E684FB2744C5}"/>
            </c:ext>
          </c:extLst>
        </c:ser>
        <c:ser>
          <c:idx val="3"/>
          <c:order val="3"/>
          <c:tx>
            <c:strRef>
              <c:f>Tabelle1!$I$3</c:f>
              <c:strCache>
                <c:ptCount val="1"/>
                <c:pt idx="0">
                  <c:v>Mini Honda D16Z6 lang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Tabelle1!$I$40:$I$49</c:f>
              <c:numCache>
                <c:formatCode>0</c:formatCode>
                <c:ptCount val="10"/>
                <c:pt idx="0">
                  <c:v>0</c:v>
                </c:pt>
                <c:pt idx="1">
                  <c:v>52.089829059829057</c:v>
                </c:pt>
                <c:pt idx="2">
                  <c:v>52.089829059829057</c:v>
                </c:pt>
                <c:pt idx="3">
                  <c:v>95.001091158498568</c:v>
                </c:pt>
                <c:pt idx="4">
                  <c:v>95.001091158498568</c:v>
                </c:pt>
                <c:pt idx="5">
                  <c:v>135.43355555555556</c:v>
                </c:pt>
                <c:pt idx="6">
                  <c:v>135.43355555555556</c:v>
                </c:pt>
                <c:pt idx="7">
                  <c:v>180.67443377208585</c:v>
                </c:pt>
                <c:pt idx="8">
                  <c:v>180.67443377208585</c:v>
                </c:pt>
                <c:pt idx="9">
                  <c:v>241.15661601772715</c:v>
                </c:pt>
              </c:numCache>
            </c:numRef>
          </c:xVal>
          <c:yVal>
            <c:numRef>
              <c:f>Tabelle1!$I$52:$I$61</c:f>
              <c:numCache>
                <c:formatCode>0</c:formatCode>
                <c:ptCount val="10"/>
                <c:pt idx="0">
                  <c:v>0</c:v>
                </c:pt>
                <c:pt idx="1">
                  <c:v>7200</c:v>
                </c:pt>
                <c:pt idx="2">
                  <c:v>4091.3265306122448</c:v>
                </c:pt>
                <c:pt idx="3">
                  <c:v>7200</c:v>
                </c:pt>
                <c:pt idx="4">
                  <c:v>5050.5050505050503</c:v>
                </c:pt>
                <c:pt idx="5">
                  <c:v>7200</c:v>
                </c:pt>
                <c:pt idx="6">
                  <c:v>5397.1200000000008</c:v>
                </c:pt>
                <c:pt idx="7">
                  <c:v>7200</c:v>
                </c:pt>
                <c:pt idx="8">
                  <c:v>5394.2369263607252</c:v>
                </c:pt>
                <c:pt idx="9">
                  <c:v>7200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052-478A-8F84-E684FB274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736784"/>
        <c:axId val="400192144"/>
      </c:scatterChart>
      <c:valAx>
        <c:axId val="400736784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192144"/>
        <c:crosses val="autoZero"/>
        <c:crossBetween val="midCat"/>
        <c:majorUnit val="25"/>
      </c:valAx>
      <c:valAx>
        <c:axId val="400192144"/>
        <c:scaling>
          <c:orientation val="minMax"/>
          <c:max val="7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736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7777117720332072"/>
          <c:y val="0.37242222923875618"/>
          <c:w val="0.29265732368748276"/>
          <c:h val="0.31760484169482228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331222</xdr:colOff>
      <xdr:row>37</xdr:row>
      <xdr:rowOff>113551</xdr:rowOff>
    </xdr:from>
    <xdr:to>
      <xdr:col>9</xdr:col>
      <xdr:colOff>419835</xdr:colOff>
      <xdr:row>37</xdr:row>
      <xdr:rowOff>3454617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335FC7C-A350-47C9-A9DF-71F6256D27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BMW Group 2021">
  <a:themeElements>
    <a:clrScheme name="BMW Group 21">
      <a:dk1>
        <a:srgbClr val="000000"/>
      </a:dk1>
      <a:lt1>
        <a:srgbClr val="FFFFFF"/>
      </a:lt1>
      <a:dk2>
        <a:srgbClr val="035970"/>
      </a:dk2>
      <a:lt2>
        <a:srgbClr val="92A2BD"/>
      </a:lt2>
      <a:accent1>
        <a:srgbClr val="548D9E"/>
      </a:accent1>
      <a:accent2>
        <a:srgbClr val="85ACB9"/>
      </a:accent2>
      <a:accent3>
        <a:srgbClr val="ABC4CF"/>
      </a:accent3>
      <a:accent4>
        <a:srgbClr val="C8D7E0"/>
      </a:accent4>
      <a:accent5>
        <a:srgbClr val="DEE5EC"/>
      </a:accent5>
      <a:accent6>
        <a:srgbClr val="E8EBF1"/>
      </a:accent6>
      <a:hlink>
        <a:srgbClr val="000000"/>
      </a:hlink>
      <a:folHlink>
        <a:srgbClr val="000000"/>
      </a:folHlink>
    </a:clrScheme>
    <a:fontScheme name="BMW Group 2021">
      <a:majorFont>
        <a:latin typeface="BMWGroupTN Condensed"/>
        <a:ea typeface=""/>
        <a:cs typeface=""/>
      </a:majorFont>
      <a:minorFont>
        <a:latin typeface="BMWGroupTN Condensed"/>
        <a:ea typeface=""/>
        <a:cs typeface="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5"/>
        </a:solidFill>
        <a:ln w="19050">
          <a:noFill/>
          <a:miter lim="800000"/>
        </a:ln>
      </a:spPr>
      <a:bodyPr rtlCol="0" anchor="t" anchorCtr="0"/>
      <a:lstStyle>
        <a:defPPr algn="l">
          <a:defRPr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chemeClr val="tx2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/>
      <a:bodyPr vert="horz" wrap="square" lIns="0" tIns="0" rIns="0" bIns="0" rtlCol="0">
        <a:spAutoFit/>
      </a:bodyPr>
      <a:lstStyle>
        <a:defPPr marL="190800" indent="-190800" algn="l" defTabSz="914400" rtl="0" eaLnBrk="1" latinLnBrk="0" hangingPunct="1">
          <a:lnSpc>
            <a:spcPct val="100000"/>
          </a:lnSpc>
          <a:spcBef>
            <a:spcPts val="0"/>
          </a:spcBef>
          <a:spcAft>
            <a:spcPts val="600"/>
          </a:spcAft>
          <a:buClr>
            <a:schemeClr val="tx2"/>
          </a:buClr>
          <a:buFont typeface="Wingdings" panose="05000000000000000000" pitchFamily="2" charset="2"/>
          <a:buChar char="§"/>
          <a:defRPr sz="1800" kern="1200" dirty="0" err="1" smtClean="0">
            <a:solidFill>
              <a:schemeClr val="tx1"/>
            </a:solidFill>
            <a:latin typeface="+mn-lt"/>
            <a:ea typeface="+mn-ea"/>
            <a:cs typeface="+mn-cs"/>
          </a:defRPr>
        </a:defPPr>
      </a:lstStyle>
    </a:txDef>
  </a:objectDefaults>
  <a:extraClrSchemeLst/>
  <a:custClrLst>
    <a:custClr name="Ocean Blue">
      <a:srgbClr val="035970"/>
    </a:custClr>
    <a:custClr name="Night Blue">
      <a:srgbClr val="173B68"/>
    </a:custClr>
    <a:custClr name="Sky Blue">
      <a:srgbClr val="7B9AC0"/>
    </a:custClr>
    <a:custClr name="Turquoise">
      <a:srgbClr val="009A97"/>
    </a:custClr>
    <a:custClr name="Yellow">
      <a:srgbClr val="FAD022"/>
    </a:custClr>
    <a:custClr name="Orange">
      <a:srgbClr val="E96D0C"/>
    </a:custClr>
    <a:custClr name="Purple">
      <a:srgbClr val="8D1E77"/>
    </a:custClr>
    <a:custClr name="Red">
      <a:srgbClr val="AC1640"/>
    </a:custClr>
    <a:custClr name="Cyan">
      <a:srgbClr val="079EDA"/>
    </a:custClr>
    <a:custClr name="Green">
      <a:srgbClr val="508130"/>
    </a:custClr>
    <a:custClr name="Ocean Blue darker">
      <a:srgbClr val="024152"/>
    </a:custClr>
    <a:custClr name="Night Blue darker">
      <a:srgbClr val="133155"/>
    </a:custClr>
    <a:custClr name="Sky Blue darker">
      <a:srgbClr val="5179A9"/>
    </a:custClr>
    <a:custClr name="Turquoise darker">
      <a:srgbClr val="00777A"/>
    </a:custClr>
    <a:custClr name="Yellow darker">
      <a:srgbClr val="D2A000"/>
    </a:custClr>
    <a:custClr name="Orange darker">
      <a:srgbClr val="AF5009"/>
    </a:custClr>
    <a:custClr name="Purple darker">
      <a:srgbClr val="6B175B"/>
    </a:custClr>
    <a:custClr name="Red darker">
      <a:srgbClr val="76102D"/>
    </a:custClr>
    <a:custClr name="Cyan darker">
      <a:srgbClr val="05709B"/>
    </a:custClr>
    <a:custClr name="Green darker">
      <a:srgbClr val="365620"/>
    </a:custClr>
    <a:custClr name="Ocean Blue 30% lighter">
      <a:srgbClr val="4F8B9B"/>
    </a:custClr>
    <a:custClr name="Night Blue 30% lighter">
      <a:srgbClr val="687F9D"/>
    </a:custClr>
    <a:custClr name="Sky Blue 30% lighter">
      <a:srgbClr val="A8BED4"/>
    </a:custClr>
    <a:custClr name="Turquoise 30% lighter">
      <a:srgbClr val="66C2C1"/>
    </a:custClr>
    <a:custClr name="Yellow 30% lighter">
      <a:srgbClr val="FCE37A"/>
    </a:custClr>
    <a:custClr name="Orange 30% lighter">
      <a:srgbClr val="F69954"/>
    </a:custClr>
    <a:custClr name="Purple 30% lighter">
      <a:srgbClr val="BB78AD"/>
    </a:custClr>
    <a:custClr name="Red 30% lighter">
      <a:srgbClr val="CD738C"/>
    </a:custClr>
    <a:custClr name="Cyan 30% lighter">
      <a:srgbClr val="6DCBF1"/>
    </a:custClr>
    <a:custClr name="Green 30% lighter">
      <a:srgbClr val="8BB86D"/>
    </a:custClr>
    <a:custClr name="Ocean Blue 60% lighter">
      <a:srgbClr val="A7C5CD"/>
    </a:custClr>
    <a:custClr name="Night Blue 60% lighter">
      <a:srgbClr val="B9C4D1"/>
    </a:custClr>
    <a:custClr name="Sky Blue 60% lighter">
      <a:srgbClr val="D0DDE8"/>
    </a:custClr>
    <a:custClr name="Turquoise 60% lighter">
      <a:srgbClr val="B2E0E0"/>
    </a:custClr>
    <a:custClr name="Yellow 60% lighter">
      <a:srgbClr val="FDF1BC"/>
    </a:custClr>
    <a:custClr name="Orange 60% lighter">
      <a:srgbClr val="FBCCA9"/>
    </a:custClr>
    <a:custClr name="Purple 60% lighter">
      <a:srgbClr val="DDBBD6"/>
    </a:custClr>
    <a:custClr name="Red 60% lighter">
      <a:srgbClr val="E6B9C5"/>
    </a:custClr>
    <a:custClr name="Cyan 60% lighter">
      <a:srgbClr val="B1E7FD"/>
    </a:custClr>
    <a:custClr name="Green 60% lighter">
      <a:srgbClr val="C9DEBB"/>
    </a:custClr>
  </a:custClrLst>
  <a:extLst>
    <a:ext uri="{05A4C25C-085E-4340-85A3-A5531E510DB2}">
      <thm15:themeFamily xmlns:thm15="http://schemas.microsoft.com/office/thememl/2012/main" name="BMW Group 2021" id="{3D513489-E350-4971-ADD5-EB60D253C88E}" vid="{2D323D1F-1248-46E2-B306-B1D675039F1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F7F6B-1F4F-4CB0-8C0D-543019CF64F0}">
  <sheetPr>
    <pageSetUpPr fitToPage="1"/>
  </sheetPr>
  <dimension ref="A3:Q61"/>
  <sheetViews>
    <sheetView tabSelected="1" zoomScale="44" zoomScaleNormal="145" workbookViewId="0">
      <selection activeCell="Q3" sqref="A3:Q38"/>
    </sheetView>
  </sheetViews>
  <sheetFormatPr baseColWidth="10" defaultRowHeight="15.6" x14ac:dyDescent="0.35"/>
  <cols>
    <col min="1" max="1" width="18.59765625" bestFit="1" customWidth="1"/>
    <col min="2" max="3" width="19.69921875" customWidth="1"/>
    <col min="4" max="4" width="20.19921875" customWidth="1"/>
    <col min="5" max="17" width="20.09765625" bestFit="1" customWidth="1"/>
  </cols>
  <sheetData>
    <row r="3" spans="1:17" s="2" customFormat="1" x14ac:dyDescent="0.35">
      <c r="A3" s="4"/>
      <c r="B3" s="4" t="s">
        <v>0</v>
      </c>
      <c r="C3" s="4" t="s">
        <v>40</v>
      </c>
      <c r="D3" s="4" t="s">
        <v>21</v>
      </c>
      <c r="E3" s="4" t="s">
        <v>24</v>
      </c>
      <c r="F3" s="4" t="s">
        <v>24</v>
      </c>
      <c r="G3" s="4" t="s">
        <v>24</v>
      </c>
      <c r="H3" s="4" t="s">
        <v>24</v>
      </c>
      <c r="I3" s="4" t="s">
        <v>32</v>
      </c>
      <c r="J3" s="4" t="s">
        <v>24</v>
      </c>
      <c r="K3" s="4" t="s">
        <v>24</v>
      </c>
      <c r="L3" s="4" t="s">
        <v>24</v>
      </c>
      <c r="M3" s="4" t="s">
        <v>33</v>
      </c>
      <c r="N3" s="4" t="s">
        <v>36</v>
      </c>
      <c r="O3" s="4" t="s">
        <v>36</v>
      </c>
      <c r="P3" s="4" t="s">
        <v>44</v>
      </c>
      <c r="Q3" s="4" t="s">
        <v>46</v>
      </c>
    </row>
    <row r="4" spans="1:17" x14ac:dyDescent="0.35">
      <c r="A4" s="9" t="s">
        <v>18</v>
      </c>
      <c r="B4" s="10" t="s">
        <v>19</v>
      </c>
      <c r="C4" s="10" t="s">
        <v>41</v>
      </c>
      <c r="D4" s="10" t="s">
        <v>20</v>
      </c>
      <c r="E4" s="10" t="s">
        <v>20</v>
      </c>
      <c r="F4" s="10" t="s">
        <v>20</v>
      </c>
      <c r="G4" s="10" t="s">
        <v>20</v>
      </c>
      <c r="H4" s="10" t="s">
        <v>20</v>
      </c>
      <c r="I4" s="24" t="s">
        <v>20</v>
      </c>
      <c r="J4" s="10" t="s">
        <v>20</v>
      </c>
      <c r="K4" s="10" t="s">
        <v>20</v>
      </c>
      <c r="L4" s="10" t="s">
        <v>20</v>
      </c>
      <c r="M4" s="10" t="s">
        <v>34</v>
      </c>
      <c r="N4" s="10" t="s">
        <v>38</v>
      </c>
      <c r="O4" s="10" t="s">
        <v>38</v>
      </c>
      <c r="P4" s="10" t="s">
        <v>45</v>
      </c>
      <c r="Q4" s="10" t="s">
        <v>45</v>
      </c>
    </row>
    <row r="5" spans="1:17" x14ac:dyDescent="0.35">
      <c r="A5" s="10" t="s">
        <v>17</v>
      </c>
      <c r="B5" s="10">
        <v>115</v>
      </c>
      <c r="C5" s="10">
        <v>140</v>
      </c>
      <c r="D5" s="10">
        <v>125</v>
      </c>
      <c r="E5" s="10">
        <v>125</v>
      </c>
      <c r="F5" s="10">
        <v>125</v>
      </c>
      <c r="G5" s="10">
        <v>125</v>
      </c>
      <c r="H5" s="10">
        <v>125</v>
      </c>
      <c r="I5" s="24">
        <v>125</v>
      </c>
      <c r="J5" s="10">
        <v>125</v>
      </c>
      <c r="K5" s="10">
        <v>125</v>
      </c>
      <c r="L5" s="10">
        <v>125</v>
      </c>
      <c r="M5" s="10">
        <v>125</v>
      </c>
      <c r="N5" s="10">
        <v>120</v>
      </c>
      <c r="O5" s="10">
        <v>120</v>
      </c>
      <c r="P5" s="10">
        <v>76</v>
      </c>
      <c r="Q5" s="10">
        <v>63</v>
      </c>
    </row>
    <row r="6" spans="1:17" x14ac:dyDescent="0.35">
      <c r="A6" s="10" t="s">
        <v>10</v>
      </c>
      <c r="B6" s="11">
        <v>7200</v>
      </c>
      <c r="C6" s="11">
        <v>7200</v>
      </c>
      <c r="D6" s="11">
        <v>7200</v>
      </c>
      <c r="E6" s="11">
        <v>7200</v>
      </c>
      <c r="F6" s="11">
        <v>7200</v>
      </c>
      <c r="G6" s="11">
        <v>7200</v>
      </c>
      <c r="H6" s="11">
        <v>7200</v>
      </c>
      <c r="I6" s="25">
        <v>7200</v>
      </c>
      <c r="J6" s="11">
        <v>7200</v>
      </c>
      <c r="K6" s="11">
        <v>7200</v>
      </c>
      <c r="L6" s="11">
        <v>7200</v>
      </c>
      <c r="M6" s="11">
        <v>7200</v>
      </c>
      <c r="N6" s="11">
        <v>6750</v>
      </c>
      <c r="O6" s="11">
        <v>6750</v>
      </c>
      <c r="P6" s="11">
        <v>6500</v>
      </c>
      <c r="Q6" s="11">
        <v>6500</v>
      </c>
    </row>
    <row r="7" spans="1:17" x14ac:dyDescent="0.35">
      <c r="A7" s="10" t="s">
        <v>11</v>
      </c>
      <c r="B7" s="11">
        <v>6500</v>
      </c>
      <c r="C7" s="11">
        <v>6500</v>
      </c>
      <c r="D7" s="11">
        <v>6500</v>
      </c>
      <c r="E7" s="11">
        <v>6500</v>
      </c>
      <c r="F7" s="11">
        <v>6500</v>
      </c>
      <c r="G7" s="11">
        <v>6500</v>
      </c>
      <c r="H7" s="11">
        <v>6500</v>
      </c>
      <c r="I7" s="25">
        <v>6500</v>
      </c>
      <c r="J7" s="11">
        <v>6500</v>
      </c>
      <c r="K7" s="11">
        <v>6500</v>
      </c>
      <c r="L7" s="11">
        <v>6500</v>
      </c>
      <c r="M7" s="11">
        <v>6500</v>
      </c>
      <c r="N7" s="11">
        <v>5500</v>
      </c>
      <c r="O7" s="11">
        <v>5500</v>
      </c>
      <c r="P7" s="11">
        <v>5800</v>
      </c>
      <c r="Q7" s="11">
        <v>5800</v>
      </c>
    </row>
    <row r="8" spans="1:17" x14ac:dyDescent="0.3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5">
      <c r="A9" s="9" t="s">
        <v>22</v>
      </c>
      <c r="B9" s="10"/>
      <c r="C9" s="10"/>
      <c r="D9" s="10"/>
      <c r="E9" s="10"/>
      <c r="F9" s="10"/>
      <c r="G9" s="10"/>
      <c r="H9" s="10"/>
      <c r="I9" s="24"/>
      <c r="J9" s="10"/>
      <c r="K9" s="10"/>
      <c r="L9" s="10"/>
      <c r="M9" s="10"/>
      <c r="N9" s="10"/>
      <c r="O9" s="10"/>
      <c r="P9" s="10"/>
      <c r="Q9" s="10"/>
    </row>
    <row r="10" spans="1:17" x14ac:dyDescent="0.35">
      <c r="A10" s="10" t="s">
        <v>1</v>
      </c>
      <c r="B10" s="12">
        <v>185</v>
      </c>
      <c r="C10" s="12">
        <v>195</v>
      </c>
      <c r="D10" s="12">
        <v>185</v>
      </c>
      <c r="E10" s="12">
        <v>165</v>
      </c>
      <c r="F10" s="12">
        <v>165</v>
      </c>
      <c r="G10" s="12">
        <v>165</v>
      </c>
      <c r="H10" s="12">
        <v>165</v>
      </c>
      <c r="I10" s="26">
        <v>165</v>
      </c>
      <c r="J10" s="12">
        <v>165</v>
      </c>
      <c r="K10" s="12">
        <v>165</v>
      </c>
      <c r="L10" s="12">
        <v>165</v>
      </c>
      <c r="M10" s="12">
        <v>185</v>
      </c>
      <c r="N10" s="12">
        <v>205</v>
      </c>
      <c r="O10" s="12">
        <v>205</v>
      </c>
      <c r="P10" s="12">
        <v>165</v>
      </c>
      <c r="Q10" s="12">
        <v>165</v>
      </c>
    </row>
    <row r="11" spans="1:17" x14ac:dyDescent="0.35">
      <c r="A11" s="10" t="s">
        <v>2</v>
      </c>
      <c r="B11" s="12">
        <v>60</v>
      </c>
      <c r="C11" s="12">
        <v>50</v>
      </c>
      <c r="D11" s="12">
        <v>60</v>
      </c>
      <c r="E11" s="12">
        <v>70</v>
      </c>
      <c r="F11" s="12">
        <v>70</v>
      </c>
      <c r="G11" s="12">
        <v>70</v>
      </c>
      <c r="H11" s="12">
        <v>70</v>
      </c>
      <c r="I11" s="26">
        <v>70</v>
      </c>
      <c r="J11" s="12">
        <v>70</v>
      </c>
      <c r="K11" s="12">
        <v>70</v>
      </c>
      <c r="L11" s="12">
        <v>70</v>
      </c>
      <c r="M11" s="12">
        <v>60</v>
      </c>
      <c r="N11" s="12">
        <v>50</v>
      </c>
      <c r="O11" s="12">
        <v>50</v>
      </c>
      <c r="P11" s="12">
        <v>70</v>
      </c>
      <c r="Q11" s="12">
        <v>70</v>
      </c>
    </row>
    <row r="12" spans="1:17" x14ac:dyDescent="0.35">
      <c r="A12" s="10" t="s">
        <v>3</v>
      </c>
      <c r="B12" s="12">
        <v>14</v>
      </c>
      <c r="C12" s="12">
        <v>15</v>
      </c>
      <c r="D12" s="12">
        <v>14</v>
      </c>
      <c r="E12" s="12">
        <v>10</v>
      </c>
      <c r="F12" s="12">
        <v>10</v>
      </c>
      <c r="G12" s="12">
        <v>10</v>
      </c>
      <c r="H12" s="12">
        <v>10</v>
      </c>
      <c r="I12" s="26">
        <v>10</v>
      </c>
      <c r="J12" s="12">
        <v>10</v>
      </c>
      <c r="K12" s="12">
        <v>10</v>
      </c>
      <c r="L12" s="12">
        <v>10</v>
      </c>
      <c r="M12" s="12">
        <v>14</v>
      </c>
      <c r="N12" s="12">
        <v>16</v>
      </c>
      <c r="O12" s="12">
        <v>16</v>
      </c>
      <c r="P12" s="12">
        <v>10</v>
      </c>
      <c r="Q12" s="12">
        <v>10</v>
      </c>
    </row>
    <row r="13" spans="1:17" x14ac:dyDescent="0.35">
      <c r="A13" s="10" t="s">
        <v>23</v>
      </c>
      <c r="B13" s="12">
        <f>B10*B11/100*2+B12*25.4</f>
        <v>577.59999999999991</v>
      </c>
      <c r="C13" s="12">
        <f>C10*C11/100*2+C12*25.4</f>
        <v>576</v>
      </c>
      <c r="D13" s="12">
        <f>D10*D11/100*2+D12*25.4</f>
        <v>577.59999999999991</v>
      </c>
      <c r="E13" s="12">
        <f>E10*E11/100*2+E12*25.4</f>
        <v>485</v>
      </c>
      <c r="F13" s="12">
        <f>F10*F11/100*2+F12*25.4</f>
        <v>485</v>
      </c>
      <c r="G13" s="12">
        <f>G10*G11/100*2+G12*25.4</f>
        <v>485</v>
      </c>
      <c r="H13" s="12">
        <f>H10*H11/100*2+H12*25.4</f>
        <v>485</v>
      </c>
      <c r="I13" s="26">
        <f>I10*I11/100*2+I12*25.4</f>
        <v>485</v>
      </c>
      <c r="J13" s="12">
        <f>J10*J11/100*2+J12*25.4</f>
        <v>485</v>
      </c>
      <c r="K13" s="12">
        <f>K10*K11/100*2+K12*25.4</f>
        <v>485</v>
      </c>
      <c r="L13" s="12">
        <f>L10*L11/100*2+L12*25.4</f>
        <v>485</v>
      </c>
      <c r="M13" s="12">
        <f>M10*M11/100*2+M12*25.4</f>
        <v>577.59999999999991</v>
      </c>
      <c r="N13" s="12">
        <f>N10*N11/100*2+N12*25.4</f>
        <v>611.4</v>
      </c>
      <c r="O13" s="12">
        <f>O10*O11/100*2+O12*25.4</f>
        <v>611.4</v>
      </c>
      <c r="P13" s="12">
        <f>P10*P11/100*2+P12*25.4</f>
        <v>485</v>
      </c>
      <c r="Q13" s="12">
        <f>Q10*Q11/100*2+Q12*25.4</f>
        <v>485</v>
      </c>
    </row>
    <row r="14" spans="1:17" x14ac:dyDescent="0.3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s="3" customFormat="1" ht="62.4" x14ac:dyDescent="0.35">
      <c r="A15" s="13" t="s">
        <v>16</v>
      </c>
      <c r="B15" s="14" t="s">
        <v>43</v>
      </c>
      <c r="C15" s="14" t="s">
        <v>43</v>
      </c>
      <c r="D15" s="15" t="s">
        <v>25</v>
      </c>
      <c r="E15" s="15" t="s">
        <v>25</v>
      </c>
      <c r="F15" s="15" t="s">
        <v>26</v>
      </c>
      <c r="G15" s="15" t="s">
        <v>27</v>
      </c>
      <c r="H15" s="15" t="s">
        <v>28</v>
      </c>
      <c r="I15" s="22" t="s">
        <v>29</v>
      </c>
      <c r="J15" s="15" t="s">
        <v>30</v>
      </c>
      <c r="K15" s="15" t="s">
        <v>31</v>
      </c>
      <c r="L15" s="15" t="s">
        <v>35</v>
      </c>
      <c r="M15" s="15" t="s">
        <v>35</v>
      </c>
      <c r="N15" s="15" t="s">
        <v>37</v>
      </c>
      <c r="O15" s="15" t="s">
        <v>39</v>
      </c>
      <c r="P15" s="15" t="s">
        <v>48</v>
      </c>
      <c r="Q15" s="15" t="s">
        <v>47</v>
      </c>
    </row>
    <row r="16" spans="1:17" x14ac:dyDescent="0.35">
      <c r="A16" s="10" t="s">
        <v>4</v>
      </c>
      <c r="B16" s="16">
        <v>3.1360000000000001</v>
      </c>
      <c r="C16" s="16">
        <v>3.1360000000000001</v>
      </c>
      <c r="D16" s="16">
        <v>3.25</v>
      </c>
      <c r="E16" s="16">
        <v>3.25</v>
      </c>
      <c r="F16" s="16">
        <v>3.25</v>
      </c>
      <c r="G16" s="16">
        <v>3.25</v>
      </c>
      <c r="H16" s="16">
        <v>3.25</v>
      </c>
      <c r="I16" s="23">
        <v>3.25</v>
      </c>
      <c r="J16" s="16">
        <v>3.25</v>
      </c>
      <c r="K16" s="16">
        <v>3.25</v>
      </c>
      <c r="L16" s="16">
        <v>3.25</v>
      </c>
      <c r="M16" s="16">
        <v>3.25</v>
      </c>
      <c r="N16" s="16">
        <v>3.1669999999999998</v>
      </c>
      <c r="O16" s="16">
        <v>2.923</v>
      </c>
      <c r="P16" s="16">
        <v>3.2</v>
      </c>
      <c r="Q16" s="16">
        <v>3.33</v>
      </c>
    </row>
    <row r="17" spans="1:17" x14ac:dyDescent="0.35">
      <c r="A17" s="10" t="s">
        <v>5</v>
      </c>
      <c r="B17" s="16">
        <v>1.8879999999999999</v>
      </c>
      <c r="C17" s="16">
        <v>1.8879999999999999</v>
      </c>
      <c r="D17" s="16">
        <v>1.9</v>
      </c>
      <c r="E17" s="16">
        <v>1.9</v>
      </c>
      <c r="F17" s="16">
        <v>1.909</v>
      </c>
      <c r="G17" s="16">
        <v>1.909</v>
      </c>
      <c r="H17" s="16">
        <v>1.782</v>
      </c>
      <c r="I17" s="23">
        <v>1.782</v>
      </c>
      <c r="J17" s="16">
        <v>1.782</v>
      </c>
      <c r="K17" s="16">
        <v>1.7609999999999999</v>
      </c>
      <c r="L17" s="16">
        <v>1.944</v>
      </c>
      <c r="M17" s="16">
        <v>1.944</v>
      </c>
      <c r="N17" s="16">
        <v>1.8420000000000001</v>
      </c>
      <c r="O17" s="16">
        <v>1.75</v>
      </c>
      <c r="P17" s="16">
        <v>1.92</v>
      </c>
      <c r="Q17" s="16">
        <v>2.09</v>
      </c>
    </row>
    <row r="18" spans="1:17" x14ac:dyDescent="0.35">
      <c r="A18" s="10" t="s">
        <v>6</v>
      </c>
      <c r="B18" s="16">
        <v>1.33</v>
      </c>
      <c r="C18" s="16">
        <v>1.33</v>
      </c>
      <c r="D18" s="16">
        <v>1.25</v>
      </c>
      <c r="E18" s="16">
        <v>1.25</v>
      </c>
      <c r="F18" s="16">
        <v>1.25</v>
      </c>
      <c r="G18" s="16">
        <v>1.25</v>
      </c>
      <c r="H18" s="16">
        <v>1.1719999999999999</v>
      </c>
      <c r="I18" s="23">
        <v>1.25</v>
      </c>
      <c r="J18" s="16">
        <v>1.25</v>
      </c>
      <c r="K18" s="16">
        <v>1.0660000000000001</v>
      </c>
      <c r="L18" s="16">
        <v>1.3460000000000001</v>
      </c>
      <c r="M18" s="16">
        <v>1.3460000000000001</v>
      </c>
      <c r="N18" s="16">
        <v>1.3069999999999999</v>
      </c>
      <c r="O18" s="16">
        <v>1.3069999999999999</v>
      </c>
      <c r="P18" s="16">
        <v>1.36</v>
      </c>
      <c r="Q18" s="16">
        <v>1.35</v>
      </c>
    </row>
    <row r="19" spans="1:17" x14ac:dyDescent="0.35">
      <c r="A19" s="10" t="s">
        <v>7</v>
      </c>
      <c r="B19" s="16">
        <v>1</v>
      </c>
      <c r="C19" s="16">
        <v>1</v>
      </c>
      <c r="D19" s="16">
        <v>0.93700000000000006</v>
      </c>
      <c r="E19" s="16">
        <v>0.93700000000000006</v>
      </c>
      <c r="F19" s="16">
        <v>0.90900000000000003</v>
      </c>
      <c r="G19" s="16">
        <v>0.90900000000000003</v>
      </c>
      <c r="H19" s="16">
        <v>0.90900000000000003</v>
      </c>
      <c r="I19" s="23">
        <v>0.93700000000000006</v>
      </c>
      <c r="J19" s="16">
        <v>0.90900000000000003</v>
      </c>
      <c r="K19" s="16">
        <v>0.85199999999999998</v>
      </c>
      <c r="L19" s="16">
        <v>1.0329999999999999</v>
      </c>
      <c r="M19" s="16">
        <v>1.0329999999999999</v>
      </c>
      <c r="N19" s="16">
        <v>1.0329999999999999</v>
      </c>
      <c r="O19" s="16">
        <v>1.0329999999999999</v>
      </c>
      <c r="P19" s="16">
        <v>1</v>
      </c>
      <c r="Q19" s="16">
        <v>1</v>
      </c>
    </row>
    <row r="20" spans="1:17" x14ac:dyDescent="0.35">
      <c r="A20" s="10" t="s">
        <v>8</v>
      </c>
      <c r="B20" s="16">
        <v>0.81399999999999995</v>
      </c>
      <c r="C20" s="16">
        <v>0.81399999999999995</v>
      </c>
      <c r="D20" s="16">
        <v>0.77100000000000002</v>
      </c>
      <c r="E20" s="16">
        <v>0.77100000000000002</v>
      </c>
      <c r="F20" s="16">
        <v>0.70199999999999996</v>
      </c>
      <c r="G20" s="16">
        <v>0.70199999999999996</v>
      </c>
      <c r="H20" s="16">
        <v>0.70199999999999996</v>
      </c>
      <c r="I20" s="23">
        <v>0.70199999999999996</v>
      </c>
      <c r="J20" s="16">
        <v>0.75</v>
      </c>
      <c r="K20" s="16">
        <v>0.70199999999999996</v>
      </c>
      <c r="L20" s="16">
        <v>0.878</v>
      </c>
      <c r="M20" s="16">
        <v>0.878</v>
      </c>
      <c r="N20" s="16">
        <v>0.76500000000000001</v>
      </c>
      <c r="O20" s="16">
        <v>0.84799999999999998</v>
      </c>
      <c r="P20" s="16"/>
      <c r="Q20" s="16"/>
    </row>
    <row r="21" spans="1:17" s="1" customFormat="1" x14ac:dyDescent="0.35">
      <c r="A21" s="16" t="s">
        <v>9</v>
      </c>
      <c r="B21" s="16">
        <v>4.3</v>
      </c>
      <c r="C21" s="16">
        <v>4.0999999999999996</v>
      </c>
      <c r="D21" s="16">
        <v>4.25</v>
      </c>
      <c r="E21" s="16">
        <v>4.25</v>
      </c>
      <c r="F21" s="16">
        <v>4.25</v>
      </c>
      <c r="G21" s="16">
        <v>4.0579999999999998</v>
      </c>
      <c r="H21" s="16">
        <v>4.0579999999999998</v>
      </c>
      <c r="I21" s="23">
        <v>3.8879999999999999</v>
      </c>
      <c r="J21" s="16">
        <v>3.8879999999999999</v>
      </c>
      <c r="K21" s="16">
        <v>3.25</v>
      </c>
      <c r="L21" s="16">
        <v>3.6880000000000002</v>
      </c>
      <c r="M21" s="16">
        <v>3.6880000000000002</v>
      </c>
      <c r="N21" s="16">
        <v>3.9380000000000002</v>
      </c>
      <c r="O21" s="16">
        <v>4.2</v>
      </c>
      <c r="P21" s="16">
        <v>3.44</v>
      </c>
      <c r="Q21" s="16">
        <v>2.76</v>
      </c>
    </row>
    <row r="22" spans="1:17" x14ac:dyDescent="0.35">
      <c r="A22" s="5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spans="1:17" x14ac:dyDescent="0.35">
      <c r="A23" s="17" t="s">
        <v>42</v>
      </c>
      <c r="B23" s="18"/>
      <c r="C23" s="18"/>
      <c r="D23" s="18"/>
      <c r="E23" s="18"/>
      <c r="F23" s="18"/>
      <c r="G23" s="18"/>
      <c r="H23" s="18"/>
      <c r="I23" s="20"/>
      <c r="J23" s="18"/>
      <c r="K23" s="18"/>
      <c r="L23" s="18"/>
      <c r="M23" s="18"/>
      <c r="N23" s="18"/>
      <c r="O23" s="18"/>
      <c r="P23" s="18"/>
      <c r="Q23" s="18"/>
    </row>
    <row r="24" spans="1:17" x14ac:dyDescent="0.35">
      <c r="A24" s="10" t="s">
        <v>4</v>
      </c>
      <c r="B24" s="19">
        <f>B$6*60*B$13*3.1415/1000000/B16/B$21</f>
        <v>58.130423350735633</v>
      </c>
      <c r="C24" s="19">
        <f>C$6*60*C$13*3.1415/1000000/C16/C$21</f>
        <v>60.797172722747639</v>
      </c>
      <c r="D24" s="19">
        <f>D$6*60*D$13*3.1415/1000000/D16/D$21</f>
        <v>56.751285632579176</v>
      </c>
      <c r="E24" s="19">
        <f>E$6*60*E$13*3.1415/1000000/E16/E$21</f>
        <v>47.653001266968325</v>
      </c>
      <c r="F24" s="19">
        <f>F$6*60*F$13*3.1415/1000000/F16/F$21</f>
        <v>47.653001266968325</v>
      </c>
      <c r="G24" s="19">
        <f>G$6*60*G$13*3.1415/1000000/G16/G$21</f>
        <v>49.907652879402512</v>
      </c>
      <c r="H24" s="19">
        <f>H$6*60*H$13*3.1415/1000000/H16/H$21</f>
        <v>49.907652879402512</v>
      </c>
      <c r="I24" s="21">
        <f>I$6*60*I$13*3.1415/1000000/I16/I$21</f>
        <v>52.089829059829057</v>
      </c>
      <c r="J24" s="19">
        <f>J$6*60*J$13*3.1415/1000000/J16/J$21</f>
        <v>52.089829059829057</v>
      </c>
      <c r="K24" s="19">
        <f>K$6*60*K$13*3.1415/1000000/K16/K$21</f>
        <v>62.315463195266268</v>
      </c>
      <c r="L24" s="19">
        <f>L$6*60*L$13*3.1415/1000000/L16/L$21</f>
        <v>54.914657099949935</v>
      </c>
      <c r="M24" s="19">
        <f>M$6*60*M$13*3.1415/1000000/M16/M$21</f>
        <v>65.399393692641397</v>
      </c>
      <c r="N24" s="19">
        <f>N$6*60*N$13*3.1415/1000000/N16/N$21</f>
        <v>62.372585422966623</v>
      </c>
      <c r="O24" s="19">
        <f>O$6*60*O$13*3.1415/1000000/O16/O$21</f>
        <v>63.363537583695809</v>
      </c>
      <c r="P24" s="19">
        <f>P$6*60*P$13*3.1415/1000000/P16/P$21</f>
        <v>53.980262082122096</v>
      </c>
      <c r="Q24" s="19">
        <f>Q$6*60*Q$13*3.1415/1000000/Q16/Q$21</f>
        <v>64.653210275492881</v>
      </c>
    </row>
    <row r="25" spans="1:17" x14ac:dyDescent="0.35">
      <c r="A25" s="10" t="s">
        <v>5</v>
      </c>
      <c r="B25" s="19">
        <f>B$6*60*B$13*3.1415/1000000/B17/B$21</f>
        <v>96.555618446984639</v>
      </c>
      <c r="C25" s="19">
        <f>C$6*60*C$13*3.1415/1000000/C17/C$21</f>
        <v>100.98513435303846</v>
      </c>
      <c r="D25" s="19">
        <f>D$6*60*D$13*3.1415/1000000/D17/D$21</f>
        <v>97.074567529411752</v>
      </c>
      <c r="E25" s="19">
        <f>E$6*60*E$13*3.1415/1000000/E17/E$21</f>
        <v>81.511712693498453</v>
      </c>
      <c r="F25" s="19">
        <f>F$6*60*F$13*3.1415/1000000/F17/F$21</f>
        <v>81.127424891381381</v>
      </c>
      <c r="G25" s="19">
        <f>G$6*60*G$13*3.1415/1000000/G17/G$21</f>
        <v>84.965883634394018</v>
      </c>
      <c r="H25" s="19">
        <f>H$6*60*H$13*3.1415/1000000/H17/H$21</f>
        <v>91.021252445599416</v>
      </c>
      <c r="I25" s="21">
        <f>I$6*60*I$13*3.1415/1000000/I17/I$21</f>
        <v>95.001091158498568</v>
      </c>
      <c r="J25" s="19">
        <f>J$6*60*J$13*3.1415/1000000/J17/J$21</f>
        <v>95.001091158498568</v>
      </c>
      <c r="K25" s="19">
        <f>K$6*60*K$13*3.1415/1000000/K17/K$21</f>
        <v>115.00582361420523</v>
      </c>
      <c r="L25" s="19">
        <f>L$6*60*L$13*3.1415/1000000/L17/L$21</f>
        <v>91.806911303928658</v>
      </c>
      <c r="M25" s="19">
        <f>M$6*60*M$13*3.1415/1000000/M17/M$21</f>
        <v>109.33540612195708</v>
      </c>
      <c r="N25" s="19">
        <f>N$6*60*N$13*3.1415/1000000/N17/N$21</f>
        <v>107.23885886782588</v>
      </c>
      <c r="O25" s="19">
        <f>O$6*60*O$13*3.1415/1000000/O17/O$21</f>
        <v>105.83521163265306</v>
      </c>
      <c r="P25" s="19">
        <f>P$6*60*P$13*3.1415/1000000/P17/P$21</f>
        <v>89.967103470203497</v>
      </c>
      <c r="Q25" s="19">
        <f>Q$6*60*Q$13*3.1415/1000000/Q17/Q$21</f>
        <v>103.01205273559395</v>
      </c>
    </row>
    <row r="26" spans="1:17" x14ac:dyDescent="0.35">
      <c r="A26" s="10" t="s">
        <v>6</v>
      </c>
      <c r="B26" s="19">
        <f>B$6*60*B$13*3.1415/1000000/B18/B$21</f>
        <v>137.06541926910296</v>
      </c>
      <c r="C26" s="19">
        <f>C$6*60*C$13*3.1415/1000000/C18/C$21</f>
        <v>143.35333357784708</v>
      </c>
      <c r="D26" s="19">
        <f>D$6*60*D$13*3.1415/1000000/D18/D$21</f>
        <v>147.55334264470585</v>
      </c>
      <c r="E26" s="19">
        <f>E$6*60*E$13*3.1415/1000000/E18/E$21</f>
        <v>123.89780329411764</v>
      </c>
      <c r="F26" s="19">
        <f>F$6*60*F$13*3.1415/1000000/F18/F$21</f>
        <v>123.89780329411764</v>
      </c>
      <c r="G26" s="19">
        <f>G$6*60*G$13*3.1415/1000000/G18/G$21</f>
        <v>129.75989748644653</v>
      </c>
      <c r="H26" s="19">
        <f>H$6*60*H$13*3.1415/1000000/H18/H$21</f>
        <v>138.39579510073222</v>
      </c>
      <c r="I26" s="21">
        <f>I$6*60*I$13*3.1415/1000000/I18/I$21</f>
        <v>135.43355555555556</v>
      </c>
      <c r="J26" s="19">
        <f>J$6*60*J$13*3.1415/1000000/J18/J$21</f>
        <v>135.43355555555556</v>
      </c>
      <c r="K26" s="19">
        <f>K$6*60*K$13*3.1415/1000000/K18/K$21</f>
        <v>189.98616827825083</v>
      </c>
      <c r="L26" s="19">
        <f>L$6*60*L$13*3.1415/1000000/L18/L$21</f>
        <v>132.59482583568894</v>
      </c>
      <c r="M26" s="19">
        <f>M$6*60*M$13*3.1415/1000000/M18/M$21</f>
        <v>157.91086887153386</v>
      </c>
      <c r="N26" s="19">
        <f>N$6*60*N$13*3.1415/1000000/N18/N$21</f>
        <v>151.13540783055493</v>
      </c>
      <c r="O26" s="19">
        <f>O$6*60*O$13*3.1415/1000000/O18/O$21</f>
        <v>141.70743715160125</v>
      </c>
      <c r="P26" s="19">
        <f>P$6*60*P$13*3.1415/1000000/P18/P$21</f>
        <v>127.01238136969904</v>
      </c>
      <c r="Q26" s="19">
        <f>Q$6*60*Q$13*3.1415/1000000/Q18/Q$21</f>
        <v>159.47791867954913</v>
      </c>
    </row>
    <row r="27" spans="1:17" x14ac:dyDescent="0.35">
      <c r="A27" s="10" t="s">
        <v>7</v>
      </c>
      <c r="B27" s="19">
        <f>B$6*60*B$13*3.1415/1000000/B19/B$21</f>
        <v>182.29700762790696</v>
      </c>
      <c r="C27" s="19">
        <f>C$6*60*C$13*3.1415/1000000/C19/C$21</f>
        <v>190.6599336585366</v>
      </c>
      <c r="D27" s="19">
        <f>D$6*60*D$13*3.1415/1000000/D19/D$21</f>
        <v>196.84277300521057</v>
      </c>
      <c r="E27" s="19">
        <f>E$6*60*E$13*3.1415/1000000/E19/E$21</f>
        <v>165.28522317785172</v>
      </c>
      <c r="F27" s="19">
        <f>F$6*60*F$13*3.1415/1000000/F19/F$21</f>
        <v>170.37651718112988</v>
      </c>
      <c r="G27" s="19">
        <f>G$6*60*G$13*3.1415/1000000/G19/G$21</f>
        <v>178.43770281414538</v>
      </c>
      <c r="H27" s="19">
        <f>H$6*60*H$13*3.1415/1000000/H19/H$21</f>
        <v>178.43770281414538</v>
      </c>
      <c r="I27" s="21">
        <f>I$6*60*I$13*3.1415/1000000/I19/I$21</f>
        <v>180.67443377208585</v>
      </c>
      <c r="J27" s="19">
        <f>J$6*60*J$13*3.1415/1000000/J19/J$21</f>
        <v>186.23976286517541</v>
      </c>
      <c r="K27" s="19">
        <f>K$6*60*K$13*3.1415/1000000/K19/K$21</f>
        <v>237.70569880823405</v>
      </c>
      <c r="L27" s="19">
        <f>L$6*60*L$13*3.1415/1000000/L19/L$21</f>
        <v>172.77118642288221</v>
      </c>
      <c r="M27" s="19">
        <f>M$6*60*M$13*3.1415/1000000/M19/M$21</f>
        <v>205.7580150058902</v>
      </c>
      <c r="N27" s="19">
        <f>N$6*60*N$13*3.1415/1000000/N19/N$21</f>
        <v>191.22359925898868</v>
      </c>
      <c r="O27" s="19">
        <f>O$6*60*O$13*3.1415/1000000/O19/O$21</f>
        <v>179.29488901949938</v>
      </c>
      <c r="P27" s="19">
        <f>P$6*60*P$13*3.1415/1000000/P19/P$21</f>
        <v>172.73683866279072</v>
      </c>
      <c r="Q27" s="19">
        <f>Q$6*60*Q$13*3.1415/1000000/Q19/Q$21</f>
        <v>215.29519021739134</v>
      </c>
    </row>
    <row r="28" spans="1:17" x14ac:dyDescent="0.35">
      <c r="A28" s="10" t="s">
        <v>8</v>
      </c>
      <c r="B28" s="19">
        <f>B$6*60*B$13*3.1415/1000000/B20/B$21</f>
        <v>223.95209782298156</v>
      </c>
      <c r="C28" s="19">
        <f>C$6*60*C$13*3.1415/1000000/C20/C$21</f>
        <v>234.22596272547497</v>
      </c>
      <c r="D28" s="19">
        <f>D$6*60*D$13*3.1415/1000000/D20/D$21</f>
        <v>239.22396667429615</v>
      </c>
      <c r="E28" s="19">
        <f>E$6*60*E$13*3.1415/1000000/E20/E$21</f>
        <v>200.87192492561226</v>
      </c>
      <c r="F28" s="19">
        <f>F$6*60*F$13*3.1415/1000000/F20/F$21</f>
        <v>220.61574660633485</v>
      </c>
      <c r="G28" s="19">
        <f>G$6*60*G$13*3.1415/1000000/G20/G$21</f>
        <v>231.05394851575238</v>
      </c>
      <c r="H28" s="19">
        <f>H$6*60*H$13*3.1415/1000000/H20/H$21</f>
        <v>231.05394851575238</v>
      </c>
      <c r="I28" s="21">
        <f>I$6*60*I$13*3.1415/1000000/I20/I$21</f>
        <v>241.15661601772715</v>
      </c>
      <c r="J28" s="19">
        <f>J$6*60*J$13*3.1415/1000000/J20/J$21</f>
        <v>225.7225925925926</v>
      </c>
      <c r="K28" s="19">
        <f>K$6*60*K$13*3.1415/1000000/K20/K$21</f>
        <v>288.49751479289944</v>
      </c>
      <c r="L28" s="19">
        <f>L$6*60*L$13*3.1415/1000000/L20/L$21</f>
        <v>203.27179450437049</v>
      </c>
      <c r="M28" s="19">
        <f>M$6*60*M$13*3.1415/1000000/M20/M$21</f>
        <v>242.08203815613274</v>
      </c>
      <c r="N28" s="19">
        <f>N$6*60*N$13*3.1415/1000000/N20/N$21</f>
        <v>258.21435037194158</v>
      </c>
      <c r="O28" s="19">
        <f>O$6*60*O$13*3.1415/1000000/O20/O$21</f>
        <v>218.40992966644203</v>
      </c>
      <c r="P28" s="19"/>
      <c r="Q28" s="19"/>
    </row>
    <row r="29" spans="1:17" x14ac:dyDescent="0.35">
      <c r="A29" s="10" t="s">
        <v>15</v>
      </c>
      <c r="B29" s="19">
        <f>B6*150/B28</f>
        <v>4822.4598496668887</v>
      </c>
      <c r="C29" s="19">
        <f>C6*150/C28</f>
        <v>4610.9320565193548</v>
      </c>
      <c r="D29" s="19">
        <f>D6*150/D28</f>
        <v>4514.5978265230506</v>
      </c>
      <c r="E29" s="19">
        <f>E6*150/E28</f>
        <v>5376.5602156695122</v>
      </c>
      <c r="F29" s="19">
        <f>F6*150/F28</f>
        <v>4895.3894570687389</v>
      </c>
      <c r="G29" s="19">
        <f>G6*150/G28</f>
        <v>4674.2330392435151</v>
      </c>
      <c r="H29" s="19">
        <f>H6*150/H28</f>
        <v>4674.2330392435151</v>
      </c>
      <c r="I29" s="21">
        <f>I6*150/I28</f>
        <v>4478.4174609607662</v>
      </c>
      <c r="J29" s="19">
        <f>J6*150/J28</f>
        <v>4784.6340394879981</v>
      </c>
      <c r="K29" s="19">
        <f>K6*150/K28</f>
        <v>3743.5331142290352</v>
      </c>
      <c r="L29" s="19">
        <f>L6*150/L28</f>
        <v>5313.0834144172386</v>
      </c>
      <c r="M29" s="19">
        <f>M6*150/M28</f>
        <v>4461.2975346128133</v>
      </c>
      <c r="N29" s="19">
        <f>N6*150/N28</f>
        <v>3921.1608438553367</v>
      </c>
      <c r="O29" s="19">
        <f>O6*150/O28</f>
        <v>4635.7782429869412</v>
      </c>
      <c r="P29" s="19">
        <f>P6*150/P27</f>
        <v>5644.4242441147844</v>
      </c>
      <c r="Q29" s="19">
        <f>Q6*150/Q27</f>
        <v>4528.6659633013969</v>
      </c>
    </row>
    <row r="30" spans="1:17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35">
      <c r="A31" s="17" t="s">
        <v>14</v>
      </c>
      <c r="B31" s="18"/>
      <c r="C31" s="18"/>
      <c r="D31" s="18"/>
      <c r="E31" s="18"/>
      <c r="F31" s="18"/>
      <c r="G31" s="18"/>
      <c r="H31" s="18"/>
      <c r="I31" s="20"/>
      <c r="J31" s="18"/>
      <c r="K31" s="18"/>
      <c r="L31" s="18"/>
      <c r="M31" s="18"/>
      <c r="N31" s="18"/>
      <c r="O31" s="18"/>
      <c r="P31" s="18"/>
      <c r="Q31" s="18"/>
    </row>
    <row r="32" spans="1:17" x14ac:dyDescent="0.35">
      <c r="A32" s="10" t="s">
        <v>4</v>
      </c>
      <c r="B32" s="19">
        <f>B$7*60*B$13*3.1415/1000000/B16/B$21</f>
        <v>52.478854413858571</v>
      </c>
      <c r="C32" s="19">
        <f>C$7*60*C$13*3.1415/1000000/C16/C$21</f>
        <v>54.886336485813843</v>
      </c>
      <c r="D32" s="19">
        <f>D$7*60*D$13*3.1415/1000000/D16/D$21</f>
        <v>51.233799529411769</v>
      </c>
      <c r="E32" s="19">
        <f>E$7*60*E$13*3.1415/1000000/E16/E$21</f>
        <v>43.020070588235299</v>
      </c>
      <c r="F32" s="19">
        <f>F$7*60*F$13*3.1415/1000000/F16/F$21</f>
        <v>43.020070588235299</v>
      </c>
      <c r="G32" s="19">
        <f>G$7*60*G$13*3.1415/1000000/G16/G$21</f>
        <v>45.055519960571715</v>
      </c>
      <c r="H32" s="19">
        <f>H$7*60*H$13*3.1415/1000000/H16/H$21</f>
        <v>45.055519960571715</v>
      </c>
      <c r="I32" s="21">
        <f>I$7*60*I$13*3.1415/1000000/I16/I$21</f>
        <v>47.025540123456793</v>
      </c>
      <c r="J32" s="19">
        <f>J$7*60*J$13*3.1415/1000000/J16/J$21</f>
        <v>47.025540123456793</v>
      </c>
      <c r="K32" s="19">
        <f>K$7*60*K$13*3.1415/1000000/K16/K$21</f>
        <v>56.257015384615393</v>
      </c>
      <c r="L32" s="19">
        <f>L$7*60*L$13*3.1415/1000000/L16/L$21</f>
        <v>49.575732104121478</v>
      </c>
      <c r="M32" s="19">
        <f>M$7*60*M$13*3.1415/1000000/M16/M$21</f>
        <v>59.041119305856832</v>
      </c>
      <c r="N32" s="19">
        <f>N$7*60*N$13*3.1415/1000000/N16/N$21</f>
        <v>50.822106640935772</v>
      </c>
      <c r="O32" s="19">
        <f>O$7*60*O$13*3.1415/1000000/O16/O$21</f>
        <v>51.629549142270662</v>
      </c>
      <c r="P32" s="19">
        <f>P$7*60*P$13*3.1415/1000000/P16/P$21</f>
        <v>48.167003088662796</v>
      </c>
      <c r="Q32" s="19">
        <f>Q$7*60*Q$13*3.1415/1000000/Q16/Q$21</f>
        <v>57.690556861209046</v>
      </c>
    </row>
    <row r="33" spans="1:17" x14ac:dyDescent="0.35">
      <c r="A33" s="10" t="s">
        <v>5</v>
      </c>
      <c r="B33" s="19">
        <f>B$7*60*B$13*3.1415/1000000/B17/B$21</f>
        <v>87.168266653527809</v>
      </c>
      <c r="C33" s="19">
        <f>C$7*60*C$13*3.1415/1000000/C17/C$21</f>
        <v>91.167135179826388</v>
      </c>
      <c r="D33" s="19">
        <f>D$7*60*D$13*3.1415/1000000/D17/D$21</f>
        <v>87.63676235294119</v>
      </c>
      <c r="E33" s="19">
        <f>E$7*60*E$13*3.1415/1000000/E17/E$21</f>
        <v>73.586962848297233</v>
      </c>
      <c r="F33" s="19">
        <f>F$7*60*F$13*3.1415/1000000/F17/F$21</f>
        <v>73.240036360274857</v>
      </c>
      <c r="G33" s="19">
        <f>G$7*60*G$13*3.1415/1000000/G17/G$21</f>
        <v>76.705311614383476</v>
      </c>
      <c r="H33" s="19">
        <f>H$7*60*H$13*3.1415/1000000/H17/H$21</f>
        <v>82.171964013388362</v>
      </c>
      <c r="I33" s="21">
        <f>I$7*60*I$13*3.1415/1000000/I17/I$21</f>
        <v>85.764873962533429</v>
      </c>
      <c r="J33" s="19">
        <f>J$7*60*J$13*3.1415/1000000/J17/J$21</f>
        <v>85.764873962533429</v>
      </c>
      <c r="K33" s="19">
        <f>K$7*60*K$13*3.1415/1000000/K17/K$21</f>
        <v>103.82470187393528</v>
      </c>
      <c r="L33" s="19">
        <f>L$7*60*L$13*3.1415/1000000/L17/L$21</f>
        <v>82.881239371602263</v>
      </c>
      <c r="M33" s="19">
        <f>M$7*60*M$13*3.1415/1000000/M17/M$21</f>
        <v>98.705574971211277</v>
      </c>
      <c r="N33" s="19">
        <f>N$7*60*N$13*3.1415/1000000/N17/N$21</f>
        <v>87.379810929339612</v>
      </c>
      <c r="O33" s="19">
        <f>O$7*60*O$13*3.1415/1000000/O17/O$21</f>
        <v>86.236098367346941</v>
      </c>
      <c r="P33" s="19">
        <f>P$7*60*P$13*3.1415/1000000/P17/P$21</f>
        <v>80.278338481104655</v>
      </c>
      <c r="Q33" s="19">
        <f>Q$7*60*Q$13*3.1415/1000000/Q17/Q$21</f>
        <v>91.918447056376138</v>
      </c>
    </row>
    <row r="34" spans="1:17" x14ac:dyDescent="0.35">
      <c r="A34" s="10" t="s">
        <v>6</v>
      </c>
      <c r="B34" s="19">
        <f>B$7*60*B$13*3.1415/1000000/B18/B$21</f>
        <v>123.73961461794022</v>
      </c>
      <c r="C34" s="19">
        <f>C$7*60*C$13*3.1415/1000000/C18/C$21</f>
        <v>129.41620392444526</v>
      </c>
      <c r="D34" s="19">
        <f>D$7*60*D$13*3.1415/1000000/D18/D$21</f>
        <v>133.20787877647058</v>
      </c>
      <c r="E34" s="19">
        <f>E$7*60*E$13*3.1415/1000000/E18/E$21</f>
        <v>111.85218352941177</v>
      </c>
      <c r="F34" s="19">
        <f>F$7*60*F$13*3.1415/1000000/F18/F$21</f>
        <v>111.85218352941177</v>
      </c>
      <c r="G34" s="19">
        <f>G$7*60*G$13*3.1415/1000000/G18/G$21</f>
        <v>117.14435189748646</v>
      </c>
      <c r="H34" s="19">
        <f>H$7*60*H$13*3.1415/1000000/H18/H$21</f>
        <v>124.94064835482772</v>
      </c>
      <c r="I34" s="21">
        <f>I$7*60*I$13*3.1415/1000000/I18/I$21</f>
        <v>122.26640432098768</v>
      </c>
      <c r="J34" s="19">
        <f>J$7*60*J$13*3.1415/1000000/J18/J$21</f>
        <v>122.26640432098768</v>
      </c>
      <c r="K34" s="19">
        <f>K$7*60*K$13*3.1415/1000000/K18/K$21</f>
        <v>171.51529080675422</v>
      </c>
      <c r="L34" s="19">
        <f>L$7*60*L$13*3.1415/1000000/L18/L$21</f>
        <v>119.70366221277473</v>
      </c>
      <c r="M34" s="19">
        <f>M$7*60*M$13*3.1415/1000000/M18/M$21</f>
        <v>142.5584232868014</v>
      </c>
      <c r="N34" s="19">
        <f>N$7*60*N$13*3.1415/1000000/N18/N$21</f>
        <v>123.14736934341512</v>
      </c>
      <c r="O34" s="19">
        <f>O$7*60*O$13*3.1415/1000000/O18/O$21</f>
        <v>115.46531916056399</v>
      </c>
      <c r="P34" s="19">
        <f>P$7*60*P$13*3.1415/1000000/P18/P$21</f>
        <v>113.33412491450069</v>
      </c>
      <c r="Q34" s="19">
        <f>Q$7*60*Q$13*3.1415/1000000/Q18/Q$21</f>
        <v>142.30337359098232</v>
      </c>
    </row>
    <row r="35" spans="1:17" x14ac:dyDescent="0.35">
      <c r="A35" s="10" t="s">
        <v>7</v>
      </c>
      <c r="B35" s="19">
        <f>B$7*60*B$13*3.1415/1000000/B19/B$21</f>
        <v>164.57368744186047</v>
      </c>
      <c r="C35" s="19">
        <f>C$7*60*C$13*3.1415/1000000/C19/C$21</f>
        <v>172.12355121951219</v>
      </c>
      <c r="D35" s="19">
        <f>D$7*60*D$13*3.1415/1000000/D19/D$21</f>
        <v>177.70528118525959</v>
      </c>
      <c r="E35" s="19">
        <f>E$7*60*E$13*3.1415/1000000/E19/E$21</f>
        <v>149.21582648000503</v>
      </c>
      <c r="F35" s="19">
        <f>F$7*60*F$13*3.1415/1000000/F19/F$21</f>
        <v>153.81213356629783</v>
      </c>
      <c r="G35" s="19">
        <f>G$7*60*G$13*3.1415/1000000/G19/G$21</f>
        <v>161.08959281832571</v>
      </c>
      <c r="H35" s="19">
        <f>H$7*60*H$13*3.1415/1000000/H19/H$21</f>
        <v>161.08959281832571</v>
      </c>
      <c r="I35" s="21">
        <f>I$7*60*I$13*3.1415/1000000/I19/I$21</f>
        <v>163.10886382202196</v>
      </c>
      <c r="J35" s="19">
        <f>J$7*60*J$13*3.1415/1000000/J19/J$21</f>
        <v>168.13311925328338</v>
      </c>
      <c r="K35" s="19">
        <f>K$7*60*K$13*3.1415/1000000/K19/K$21</f>
        <v>214.5954225352113</v>
      </c>
      <c r="L35" s="19">
        <f>L$7*60*L$13*3.1415/1000000/L19/L$21</f>
        <v>155.97398774287976</v>
      </c>
      <c r="M35" s="19">
        <f>M$7*60*M$13*3.1415/1000000/M19/M$21</f>
        <v>185.75376354698426</v>
      </c>
      <c r="N35" s="19">
        <f>N$7*60*N$13*3.1415/1000000/N19/N$21</f>
        <v>155.81182161843523</v>
      </c>
      <c r="O35" s="19">
        <f>O$7*60*O$13*3.1415/1000000/O19/O$21</f>
        <v>146.09213179366617</v>
      </c>
      <c r="P35" s="19">
        <f>P$7*60*P$13*3.1415/1000000/P19/P$21</f>
        <v>154.13440988372096</v>
      </c>
      <c r="Q35" s="19">
        <f>Q$7*60*Q$13*3.1415/1000000/Q19/Q$21</f>
        <v>192.10955434782613</v>
      </c>
    </row>
    <row r="36" spans="1:17" x14ac:dyDescent="0.35">
      <c r="A36" s="10" t="s">
        <v>8</v>
      </c>
      <c r="B36" s="19">
        <f>B$7*60*B$13*3.1415/1000000/B20/B$21</f>
        <v>202.17897720130281</v>
      </c>
      <c r="C36" s="19">
        <f>C$7*60*C$13*3.1415/1000000/C20/C$21</f>
        <v>211.45399412716489</v>
      </c>
      <c r="D36" s="19">
        <f>D$7*60*D$13*3.1415/1000000/D20/D$21</f>
        <v>215.96608102540628</v>
      </c>
      <c r="E36" s="19">
        <f>E$7*60*E$13*3.1415/1000000/E20/E$21</f>
        <v>181.34271000228887</v>
      </c>
      <c r="F36" s="19">
        <f>F$7*60*F$13*3.1415/1000000/F20/F$21</f>
        <v>199.16699346405233</v>
      </c>
      <c r="G36" s="19">
        <f>G$7*60*G$13*3.1415/1000000/G20/G$21</f>
        <v>208.59037018783204</v>
      </c>
      <c r="H36" s="19">
        <f>H$7*60*H$13*3.1415/1000000/H20/H$21</f>
        <v>208.59037018783204</v>
      </c>
      <c r="I36" s="21">
        <f>I$7*60*I$13*3.1415/1000000/I20/I$21</f>
        <v>217.71083390489258</v>
      </c>
      <c r="J36" s="19">
        <f>J$7*60*J$13*3.1415/1000000/J20/J$21</f>
        <v>203.77734053497946</v>
      </c>
      <c r="K36" s="19">
        <f>K$7*60*K$13*3.1415/1000000/K20/K$21</f>
        <v>260.44914529914536</v>
      </c>
      <c r="L36" s="19">
        <f>L$7*60*L$13*3.1415/1000000/L20/L$21</f>
        <v>183.50925892755674</v>
      </c>
      <c r="M36" s="19">
        <f>M$7*60*M$13*3.1415/1000000/M20/M$21</f>
        <v>218.54628444650879</v>
      </c>
      <c r="N36" s="19">
        <f>N$7*60*N$13*3.1415/1000000/N20/N$21</f>
        <v>210.39687808084125</v>
      </c>
      <c r="O36" s="19">
        <f>O$7*60*O$13*3.1415/1000000/O20/O$21</f>
        <v>177.96364639487871</v>
      </c>
      <c r="P36" s="19"/>
      <c r="Q36" s="19"/>
    </row>
    <row r="37" spans="1:17" s="27" customFormat="1" x14ac:dyDescent="0.35"/>
    <row r="38" spans="1:17" s="27" customFormat="1" ht="368.4" customHeight="1" x14ac:dyDescent="0.35"/>
    <row r="39" spans="1:17" x14ac:dyDescent="0.35">
      <c r="A39" s="5"/>
      <c r="B39" s="5" t="s">
        <v>12</v>
      </c>
      <c r="C39" s="5" t="s">
        <v>12</v>
      </c>
      <c r="D39" s="5" t="s">
        <v>12</v>
      </c>
      <c r="E39" s="5" t="s">
        <v>12</v>
      </c>
      <c r="F39" s="5" t="s">
        <v>12</v>
      </c>
      <c r="G39" s="5" t="s">
        <v>12</v>
      </c>
      <c r="H39" s="5" t="s">
        <v>12</v>
      </c>
      <c r="I39" s="5" t="s">
        <v>12</v>
      </c>
      <c r="J39" s="5" t="s">
        <v>12</v>
      </c>
      <c r="K39" s="5" t="s">
        <v>12</v>
      </c>
      <c r="L39" s="5" t="s">
        <v>12</v>
      </c>
      <c r="M39" s="5" t="s">
        <v>12</v>
      </c>
      <c r="N39" s="5" t="s">
        <v>12</v>
      </c>
      <c r="O39" s="5" t="s">
        <v>12</v>
      </c>
      <c r="P39" s="5" t="s">
        <v>12</v>
      </c>
      <c r="Q39" s="5" t="s">
        <v>12</v>
      </c>
    </row>
    <row r="40" spans="1:17" x14ac:dyDescent="0.35">
      <c r="A40" s="5"/>
      <c r="B40" s="7">
        <v>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</row>
    <row r="41" spans="1:17" x14ac:dyDescent="0.35">
      <c r="A41" s="5"/>
      <c r="B41" s="7">
        <f>B24</f>
        <v>58.130423350735633</v>
      </c>
      <c r="C41" s="7">
        <f>C24</f>
        <v>60.797172722747639</v>
      </c>
      <c r="D41" s="7">
        <f>D24</f>
        <v>56.751285632579176</v>
      </c>
      <c r="E41" s="7">
        <f>E24</f>
        <v>47.653001266968325</v>
      </c>
      <c r="F41" s="7">
        <f>F24</f>
        <v>47.653001266968325</v>
      </c>
      <c r="G41" s="7">
        <f>G24</f>
        <v>49.907652879402512</v>
      </c>
      <c r="H41" s="7">
        <f>H24</f>
        <v>49.907652879402512</v>
      </c>
      <c r="I41" s="7">
        <f>I24</f>
        <v>52.089829059829057</v>
      </c>
      <c r="J41" s="7">
        <f>J24</f>
        <v>52.089829059829057</v>
      </c>
      <c r="K41" s="7">
        <f>K24</f>
        <v>62.315463195266268</v>
      </c>
      <c r="L41" s="7">
        <f>L24</f>
        <v>54.914657099949935</v>
      </c>
      <c r="M41" s="7">
        <f>M24</f>
        <v>65.399393692641397</v>
      </c>
      <c r="N41" s="7">
        <f>N24</f>
        <v>62.372585422966623</v>
      </c>
      <c r="O41" s="7">
        <f>O24</f>
        <v>63.363537583695809</v>
      </c>
      <c r="P41" s="7">
        <f>P24</f>
        <v>53.980262082122096</v>
      </c>
      <c r="Q41" s="7">
        <f>Q24</f>
        <v>64.653210275492881</v>
      </c>
    </row>
    <row r="42" spans="1:17" x14ac:dyDescent="0.35">
      <c r="A42" s="5"/>
      <c r="B42" s="7">
        <f>B24</f>
        <v>58.130423350735633</v>
      </c>
      <c r="C42" s="7">
        <f>C24</f>
        <v>60.797172722747639</v>
      </c>
      <c r="D42" s="7">
        <f>D24</f>
        <v>56.751285632579176</v>
      </c>
      <c r="E42" s="7">
        <f>E24</f>
        <v>47.653001266968325</v>
      </c>
      <c r="F42" s="7">
        <f>F24</f>
        <v>47.653001266968325</v>
      </c>
      <c r="G42" s="7">
        <f>G24</f>
        <v>49.907652879402512</v>
      </c>
      <c r="H42" s="7">
        <f>H24</f>
        <v>49.907652879402512</v>
      </c>
      <c r="I42" s="7">
        <f>I24</f>
        <v>52.089829059829057</v>
      </c>
      <c r="J42" s="7">
        <f>J24</f>
        <v>52.089829059829057</v>
      </c>
      <c r="K42" s="7">
        <f>K24</f>
        <v>62.315463195266268</v>
      </c>
      <c r="L42" s="7">
        <f>L24</f>
        <v>54.914657099949935</v>
      </c>
      <c r="M42" s="7">
        <f>M24</f>
        <v>65.399393692641397</v>
      </c>
      <c r="N42" s="7">
        <f>N24</f>
        <v>62.372585422966623</v>
      </c>
      <c r="O42" s="7">
        <f>O24</f>
        <v>63.363537583695809</v>
      </c>
      <c r="P42" s="7">
        <f>P24</f>
        <v>53.980262082122096</v>
      </c>
      <c r="Q42" s="7">
        <f>Q24</f>
        <v>64.653210275492881</v>
      </c>
    </row>
    <row r="43" spans="1:17" x14ac:dyDescent="0.35">
      <c r="A43" s="5"/>
      <c r="B43" s="7">
        <f>B25</f>
        <v>96.555618446984639</v>
      </c>
      <c r="C43" s="7">
        <f>C25</f>
        <v>100.98513435303846</v>
      </c>
      <c r="D43" s="7">
        <f>D25</f>
        <v>97.074567529411752</v>
      </c>
      <c r="E43" s="7">
        <f>E25</f>
        <v>81.511712693498453</v>
      </c>
      <c r="F43" s="7">
        <f>F25</f>
        <v>81.127424891381381</v>
      </c>
      <c r="G43" s="7">
        <f>G25</f>
        <v>84.965883634394018</v>
      </c>
      <c r="H43" s="7">
        <f>H25</f>
        <v>91.021252445599416</v>
      </c>
      <c r="I43" s="7">
        <f>I25</f>
        <v>95.001091158498568</v>
      </c>
      <c r="J43" s="7">
        <f>J25</f>
        <v>95.001091158498568</v>
      </c>
      <c r="K43" s="7">
        <f>K25</f>
        <v>115.00582361420523</v>
      </c>
      <c r="L43" s="7">
        <f>L25</f>
        <v>91.806911303928658</v>
      </c>
      <c r="M43" s="7">
        <f>M25</f>
        <v>109.33540612195708</v>
      </c>
      <c r="N43" s="7">
        <f>N25</f>
        <v>107.23885886782588</v>
      </c>
      <c r="O43" s="7">
        <f>O25</f>
        <v>105.83521163265306</v>
      </c>
      <c r="P43" s="7">
        <f>P25</f>
        <v>89.967103470203497</v>
      </c>
      <c r="Q43" s="7">
        <f>Q25</f>
        <v>103.01205273559395</v>
      </c>
    </row>
    <row r="44" spans="1:17" x14ac:dyDescent="0.35">
      <c r="A44" s="5"/>
      <c r="B44" s="7">
        <f>B25</f>
        <v>96.555618446984639</v>
      </c>
      <c r="C44" s="7">
        <f>C25</f>
        <v>100.98513435303846</v>
      </c>
      <c r="D44" s="7">
        <f>D25</f>
        <v>97.074567529411752</v>
      </c>
      <c r="E44" s="7">
        <f>E25</f>
        <v>81.511712693498453</v>
      </c>
      <c r="F44" s="7">
        <f>F25</f>
        <v>81.127424891381381</v>
      </c>
      <c r="G44" s="7">
        <f>G25</f>
        <v>84.965883634394018</v>
      </c>
      <c r="H44" s="7">
        <f>H25</f>
        <v>91.021252445599416</v>
      </c>
      <c r="I44" s="7">
        <f>I25</f>
        <v>95.001091158498568</v>
      </c>
      <c r="J44" s="7">
        <f>J25</f>
        <v>95.001091158498568</v>
      </c>
      <c r="K44" s="7">
        <f>K25</f>
        <v>115.00582361420523</v>
      </c>
      <c r="L44" s="7">
        <f>L25</f>
        <v>91.806911303928658</v>
      </c>
      <c r="M44" s="7">
        <f>M25</f>
        <v>109.33540612195708</v>
      </c>
      <c r="N44" s="7">
        <f>N25</f>
        <v>107.23885886782588</v>
      </c>
      <c r="O44" s="7">
        <f>O25</f>
        <v>105.83521163265306</v>
      </c>
      <c r="P44" s="7">
        <f>P25</f>
        <v>89.967103470203497</v>
      </c>
      <c r="Q44" s="7">
        <f>Q25</f>
        <v>103.01205273559395</v>
      </c>
    </row>
    <row r="45" spans="1:17" x14ac:dyDescent="0.35">
      <c r="A45" s="5"/>
      <c r="B45" s="7">
        <f>B26</f>
        <v>137.06541926910296</v>
      </c>
      <c r="C45" s="7">
        <f>C26</f>
        <v>143.35333357784708</v>
      </c>
      <c r="D45" s="7">
        <f>D26</f>
        <v>147.55334264470585</v>
      </c>
      <c r="E45" s="7">
        <f>E26</f>
        <v>123.89780329411764</v>
      </c>
      <c r="F45" s="7">
        <f>F26</f>
        <v>123.89780329411764</v>
      </c>
      <c r="G45" s="7">
        <f>G26</f>
        <v>129.75989748644653</v>
      </c>
      <c r="H45" s="7">
        <f>H26</f>
        <v>138.39579510073222</v>
      </c>
      <c r="I45" s="7">
        <f>I26</f>
        <v>135.43355555555556</v>
      </c>
      <c r="J45" s="7">
        <f>J26</f>
        <v>135.43355555555556</v>
      </c>
      <c r="K45" s="7">
        <f>K26</f>
        <v>189.98616827825083</v>
      </c>
      <c r="L45" s="7">
        <f>L26</f>
        <v>132.59482583568894</v>
      </c>
      <c r="M45" s="7">
        <f>M26</f>
        <v>157.91086887153386</v>
      </c>
      <c r="N45" s="7">
        <f>N26</f>
        <v>151.13540783055493</v>
      </c>
      <c r="O45" s="7">
        <f>O26</f>
        <v>141.70743715160125</v>
      </c>
      <c r="P45" s="7">
        <f>P26</f>
        <v>127.01238136969904</v>
      </c>
      <c r="Q45" s="7">
        <f>Q26</f>
        <v>159.47791867954913</v>
      </c>
    </row>
    <row r="46" spans="1:17" x14ac:dyDescent="0.35">
      <c r="A46" s="5"/>
      <c r="B46" s="7">
        <f>B26</f>
        <v>137.06541926910296</v>
      </c>
      <c r="C46" s="7">
        <f>C26</f>
        <v>143.35333357784708</v>
      </c>
      <c r="D46" s="7">
        <f>D26</f>
        <v>147.55334264470585</v>
      </c>
      <c r="E46" s="7">
        <f>E26</f>
        <v>123.89780329411764</v>
      </c>
      <c r="F46" s="7">
        <f>F26</f>
        <v>123.89780329411764</v>
      </c>
      <c r="G46" s="7">
        <f>G26</f>
        <v>129.75989748644653</v>
      </c>
      <c r="H46" s="7">
        <f>H26</f>
        <v>138.39579510073222</v>
      </c>
      <c r="I46" s="7">
        <f>I26</f>
        <v>135.43355555555556</v>
      </c>
      <c r="J46" s="7">
        <f>J26</f>
        <v>135.43355555555556</v>
      </c>
      <c r="K46" s="7">
        <f>K26</f>
        <v>189.98616827825083</v>
      </c>
      <c r="L46" s="7">
        <f>L26</f>
        <v>132.59482583568894</v>
      </c>
      <c r="M46" s="7">
        <f>M26</f>
        <v>157.91086887153386</v>
      </c>
      <c r="N46" s="7">
        <f>N26</f>
        <v>151.13540783055493</v>
      </c>
      <c r="O46" s="7">
        <f>O26</f>
        <v>141.70743715160125</v>
      </c>
      <c r="P46" s="7">
        <f>P26</f>
        <v>127.01238136969904</v>
      </c>
      <c r="Q46" s="7">
        <f>Q26</f>
        <v>159.47791867954913</v>
      </c>
    </row>
    <row r="47" spans="1:17" x14ac:dyDescent="0.35">
      <c r="A47" s="5"/>
      <c r="B47" s="7">
        <f>B27</f>
        <v>182.29700762790696</v>
      </c>
      <c r="C47" s="7">
        <f>C27</f>
        <v>190.6599336585366</v>
      </c>
      <c r="D47" s="7">
        <f>D27</f>
        <v>196.84277300521057</v>
      </c>
      <c r="E47" s="7">
        <f>E27</f>
        <v>165.28522317785172</v>
      </c>
      <c r="F47" s="7">
        <f>F27</f>
        <v>170.37651718112988</v>
      </c>
      <c r="G47" s="7">
        <f>G27</f>
        <v>178.43770281414538</v>
      </c>
      <c r="H47" s="7">
        <f>H27</f>
        <v>178.43770281414538</v>
      </c>
      <c r="I47" s="7">
        <f>I27</f>
        <v>180.67443377208585</v>
      </c>
      <c r="J47" s="7">
        <f>J27</f>
        <v>186.23976286517541</v>
      </c>
      <c r="K47" s="7">
        <f>K27</f>
        <v>237.70569880823405</v>
      </c>
      <c r="L47" s="7">
        <f>L27</f>
        <v>172.77118642288221</v>
      </c>
      <c r="M47" s="7">
        <f>M27</f>
        <v>205.7580150058902</v>
      </c>
      <c r="N47" s="7">
        <f>N27</f>
        <v>191.22359925898868</v>
      </c>
      <c r="O47" s="7">
        <f>O27</f>
        <v>179.29488901949938</v>
      </c>
      <c r="P47" s="7">
        <f>P27</f>
        <v>172.73683866279072</v>
      </c>
      <c r="Q47" s="7">
        <f>Q27</f>
        <v>215.29519021739134</v>
      </c>
    </row>
    <row r="48" spans="1:17" x14ac:dyDescent="0.35">
      <c r="A48" s="5"/>
      <c r="B48" s="7">
        <f>B27</f>
        <v>182.29700762790696</v>
      </c>
      <c r="C48" s="7">
        <f>C27</f>
        <v>190.6599336585366</v>
      </c>
      <c r="D48" s="7">
        <f>D27</f>
        <v>196.84277300521057</v>
      </c>
      <c r="E48" s="7">
        <f>E27</f>
        <v>165.28522317785172</v>
      </c>
      <c r="F48" s="7">
        <f>F27</f>
        <v>170.37651718112988</v>
      </c>
      <c r="G48" s="7">
        <f>G27</f>
        <v>178.43770281414538</v>
      </c>
      <c r="H48" s="7">
        <f>H27</f>
        <v>178.43770281414538</v>
      </c>
      <c r="I48" s="7">
        <f>I27</f>
        <v>180.67443377208585</v>
      </c>
      <c r="J48" s="7">
        <f>J27</f>
        <v>186.23976286517541</v>
      </c>
      <c r="K48" s="7">
        <f>K27</f>
        <v>237.70569880823405</v>
      </c>
      <c r="L48" s="7">
        <f>L27</f>
        <v>172.77118642288221</v>
      </c>
      <c r="M48" s="7">
        <f>M27</f>
        <v>205.7580150058902</v>
      </c>
      <c r="N48" s="7">
        <f>N27</f>
        <v>191.22359925898868</v>
      </c>
      <c r="O48" s="7">
        <f>O27</f>
        <v>179.29488901949938</v>
      </c>
      <c r="P48" s="7">
        <f>P27</f>
        <v>172.73683866279072</v>
      </c>
      <c r="Q48" s="7">
        <f>Q27</f>
        <v>215.29519021739134</v>
      </c>
    </row>
    <row r="49" spans="1:17" x14ac:dyDescent="0.35">
      <c r="A49" s="5"/>
      <c r="B49" s="7">
        <f>B28</f>
        <v>223.95209782298156</v>
      </c>
      <c r="C49" s="7">
        <f>C28</f>
        <v>234.22596272547497</v>
      </c>
      <c r="D49" s="7">
        <f>D28</f>
        <v>239.22396667429615</v>
      </c>
      <c r="E49" s="7">
        <f>E28</f>
        <v>200.87192492561226</v>
      </c>
      <c r="F49" s="7">
        <f>F28</f>
        <v>220.61574660633485</v>
      </c>
      <c r="G49" s="7">
        <f>G28</f>
        <v>231.05394851575238</v>
      </c>
      <c r="H49" s="7">
        <f>H28</f>
        <v>231.05394851575238</v>
      </c>
      <c r="I49" s="7">
        <f>I28</f>
        <v>241.15661601772715</v>
      </c>
      <c r="J49" s="7">
        <f>J28</f>
        <v>225.7225925925926</v>
      </c>
      <c r="K49" s="7">
        <f>K28</f>
        <v>288.49751479289944</v>
      </c>
      <c r="L49" s="7">
        <f>L28</f>
        <v>203.27179450437049</v>
      </c>
      <c r="M49" s="7">
        <f>M28</f>
        <v>242.08203815613274</v>
      </c>
      <c r="N49" s="7">
        <f>N28</f>
        <v>258.21435037194158</v>
      </c>
      <c r="O49" s="7">
        <f>O28</f>
        <v>218.40992966644203</v>
      </c>
      <c r="P49" s="7">
        <f>P28</f>
        <v>0</v>
      </c>
      <c r="Q49" s="7">
        <f>Q28</f>
        <v>0</v>
      </c>
    </row>
    <row r="50" spans="1:17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35">
      <c r="A51" s="5"/>
      <c r="B51" s="5" t="s">
        <v>13</v>
      </c>
      <c r="C51" s="5" t="s">
        <v>13</v>
      </c>
      <c r="D51" s="5" t="s">
        <v>13</v>
      </c>
      <c r="E51" s="5" t="s">
        <v>13</v>
      </c>
      <c r="F51" s="5" t="s">
        <v>13</v>
      </c>
      <c r="G51" s="5" t="s">
        <v>13</v>
      </c>
      <c r="H51" s="5" t="s">
        <v>13</v>
      </c>
      <c r="I51" s="5" t="s">
        <v>13</v>
      </c>
      <c r="J51" s="5" t="s">
        <v>13</v>
      </c>
      <c r="K51" s="5" t="s">
        <v>13</v>
      </c>
      <c r="L51" s="5" t="s">
        <v>13</v>
      </c>
      <c r="M51" s="5" t="s">
        <v>13</v>
      </c>
      <c r="N51" s="5" t="s">
        <v>13</v>
      </c>
      <c r="O51" s="5" t="s">
        <v>13</v>
      </c>
      <c r="P51" s="5" t="s">
        <v>13</v>
      </c>
      <c r="Q51" s="5" t="s">
        <v>13</v>
      </c>
    </row>
    <row r="52" spans="1:17" x14ac:dyDescent="0.35">
      <c r="A52" s="5"/>
      <c r="B52" s="7">
        <v>0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</row>
    <row r="53" spans="1:17" x14ac:dyDescent="0.35">
      <c r="A53" s="5"/>
      <c r="B53" s="7">
        <v>7200</v>
      </c>
      <c r="C53" s="7">
        <v>7200</v>
      </c>
      <c r="D53" s="7">
        <v>7200</v>
      </c>
      <c r="E53" s="7">
        <v>7200</v>
      </c>
      <c r="F53" s="7">
        <v>7200</v>
      </c>
      <c r="G53" s="7">
        <v>7200</v>
      </c>
      <c r="H53" s="7">
        <v>7200</v>
      </c>
      <c r="I53" s="7">
        <v>7200</v>
      </c>
      <c r="J53" s="7">
        <v>7200</v>
      </c>
      <c r="K53" s="7">
        <v>7200</v>
      </c>
      <c r="L53" s="7">
        <v>7200</v>
      </c>
      <c r="M53" s="7">
        <v>7200</v>
      </c>
      <c r="N53" s="7">
        <v>7200</v>
      </c>
      <c r="O53" s="7">
        <v>7200</v>
      </c>
      <c r="P53" s="7">
        <v>7200</v>
      </c>
      <c r="Q53" s="7">
        <v>7200</v>
      </c>
    </row>
    <row r="54" spans="1:17" x14ac:dyDescent="0.35">
      <c r="A54" s="5"/>
      <c r="B54" s="7">
        <f>B53*B17/$B$16</f>
        <v>4334.6938775510198</v>
      </c>
      <c r="C54" s="7">
        <f>C53*C17/$B$16</f>
        <v>4334.6938775510198</v>
      </c>
      <c r="D54" s="7">
        <f>D53*D17/$B$16</f>
        <v>4362.2448979591836</v>
      </c>
      <c r="E54" s="7">
        <f>E53*E17/$B$16</f>
        <v>4362.2448979591836</v>
      </c>
      <c r="F54" s="7">
        <f>F53*F17/$B$16</f>
        <v>4382.908163265306</v>
      </c>
      <c r="G54" s="7">
        <f>G53*G17/$B$16</f>
        <v>4382.908163265306</v>
      </c>
      <c r="H54" s="7">
        <f>H53*H17/$B$16</f>
        <v>4091.3265306122448</v>
      </c>
      <c r="I54" s="7">
        <f>I53*I17/$B$16</f>
        <v>4091.3265306122448</v>
      </c>
      <c r="J54" s="7">
        <f>J53*J17/$B$16</f>
        <v>4091.3265306122448</v>
      </c>
      <c r="K54" s="7">
        <f>K53*K17/$B$16</f>
        <v>4043.1122448979586</v>
      </c>
      <c r="L54" s="7">
        <f>L53*L17/$B$16</f>
        <v>4463.2653061224482</v>
      </c>
      <c r="M54" s="7">
        <f>M53*M17/$B$16</f>
        <v>4463.2653061224482</v>
      </c>
      <c r="N54" s="7">
        <f>N53*N17/$B$16</f>
        <v>4229.0816326530612</v>
      </c>
      <c r="O54" s="7">
        <f>O53*O17/$B$16</f>
        <v>4017.8571428571427</v>
      </c>
      <c r="P54" s="7">
        <f>P53*P17/$B$16</f>
        <v>4408.1632653061224</v>
      </c>
      <c r="Q54" s="7">
        <f>Q53*Q17/$B$16</f>
        <v>4798.4693877551017</v>
      </c>
    </row>
    <row r="55" spans="1:17" x14ac:dyDescent="0.35">
      <c r="A55" s="5"/>
      <c r="B55" s="7">
        <v>7200</v>
      </c>
      <c r="C55" s="7">
        <v>7200</v>
      </c>
      <c r="D55" s="7">
        <v>7200</v>
      </c>
      <c r="E55" s="7">
        <v>7200</v>
      </c>
      <c r="F55" s="7">
        <v>7200</v>
      </c>
      <c r="G55" s="7">
        <v>7200</v>
      </c>
      <c r="H55" s="7">
        <v>7200</v>
      </c>
      <c r="I55" s="7">
        <v>7200</v>
      </c>
      <c r="J55" s="7">
        <v>7200</v>
      </c>
      <c r="K55" s="7">
        <v>7200</v>
      </c>
      <c r="L55" s="7">
        <v>7200</v>
      </c>
      <c r="M55" s="7">
        <v>7200</v>
      </c>
      <c r="N55" s="7">
        <v>7200</v>
      </c>
      <c r="O55" s="7">
        <v>7200</v>
      </c>
      <c r="P55" s="7">
        <v>7200</v>
      </c>
      <c r="Q55" s="7">
        <v>7200</v>
      </c>
    </row>
    <row r="56" spans="1:17" x14ac:dyDescent="0.35">
      <c r="A56" s="5"/>
      <c r="B56" s="7">
        <f>B55*B18/B17</f>
        <v>5072.0338983050851</v>
      </c>
      <c r="C56" s="7">
        <f>C55*C18/C17</f>
        <v>5072.0338983050851</v>
      </c>
      <c r="D56" s="7">
        <f>D55*D18/D17</f>
        <v>4736.8421052631584</v>
      </c>
      <c r="E56" s="7">
        <f>E55*E18/E17</f>
        <v>4736.8421052631584</v>
      </c>
      <c r="F56" s="7">
        <f>F55*F18/F17</f>
        <v>4714.5102147721318</v>
      </c>
      <c r="G56" s="7">
        <f>G55*G18/G17</f>
        <v>4714.5102147721318</v>
      </c>
      <c r="H56" s="7">
        <f>H55*H18/H17</f>
        <v>4735.3535353535353</v>
      </c>
      <c r="I56" s="7">
        <f>I55*I18/I17</f>
        <v>5050.5050505050503</v>
      </c>
      <c r="J56" s="7">
        <f>J55*J18/J17</f>
        <v>5050.5050505050503</v>
      </c>
      <c r="K56" s="7">
        <f>K55*K18/K17</f>
        <v>4358.4327086882458</v>
      </c>
      <c r="L56" s="7">
        <f>L55*L18/L17</f>
        <v>4985.1851851851861</v>
      </c>
      <c r="M56" s="7">
        <f>M55*M18/M17</f>
        <v>4985.1851851851861</v>
      </c>
      <c r="N56" s="7">
        <f>N55*N18/N17</f>
        <v>5108.7947882736153</v>
      </c>
      <c r="O56" s="7">
        <f>O55*O18/O17</f>
        <v>5377.3714285714286</v>
      </c>
      <c r="P56" s="7">
        <f>P55*P18/P17</f>
        <v>5100</v>
      </c>
      <c r="Q56" s="7">
        <f>Q55*Q18/Q17</f>
        <v>4650.7177033492826</v>
      </c>
    </row>
    <row r="57" spans="1:17" x14ac:dyDescent="0.35">
      <c r="A57" s="5"/>
      <c r="B57" s="7">
        <v>7200</v>
      </c>
      <c r="C57" s="7">
        <v>7200</v>
      </c>
      <c r="D57" s="7">
        <v>7200</v>
      </c>
      <c r="E57" s="7">
        <v>7200</v>
      </c>
      <c r="F57" s="7">
        <v>7200</v>
      </c>
      <c r="G57" s="7">
        <v>7200</v>
      </c>
      <c r="H57" s="7">
        <v>7200</v>
      </c>
      <c r="I57" s="7">
        <v>7200</v>
      </c>
      <c r="J57" s="7">
        <v>7200</v>
      </c>
      <c r="K57" s="7">
        <v>7200</v>
      </c>
      <c r="L57" s="7">
        <v>7200</v>
      </c>
      <c r="M57" s="7">
        <v>7200</v>
      </c>
      <c r="N57" s="7">
        <v>7200</v>
      </c>
      <c r="O57" s="7">
        <v>7200</v>
      </c>
      <c r="P57" s="7">
        <v>7200</v>
      </c>
      <c r="Q57" s="7">
        <v>7200</v>
      </c>
    </row>
    <row r="58" spans="1:17" x14ac:dyDescent="0.35">
      <c r="A58" s="5"/>
      <c r="B58" s="7">
        <f>B57*B19/B18</f>
        <v>5413.5338345864657</v>
      </c>
      <c r="C58" s="7">
        <f>C57*C19/C18</f>
        <v>5413.5338345864657</v>
      </c>
      <c r="D58" s="7">
        <f>D57*D19/D18</f>
        <v>5397.1200000000008</v>
      </c>
      <c r="E58" s="7">
        <f>E57*E19/E18</f>
        <v>5397.1200000000008</v>
      </c>
      <c r="F58" s="7">
        <f>F57*F19/F18</f>
        <v>5235.84</v>
      </c>
      <c r="G58" s="7">
        <f>G57*G19/G18</f>
        <v>5235.84</v>
      </c>
      <c r="H58" s="7">
        <f>H57*H19/H18</f>
        <v>5584.3003412969292</v>
      </c>
      <c r="I58" s="7">
        <f>I57*I19/I18</f>
        <v>5397.1200000000008</v>
      </c>
      <c r="J58" s="7">
        <f>J57*J19/J18</f>
        <v>5235.84</v>
      </c>
      <c r="K58" s="7">
        <f>K57*K19/K18</f>
        <v>5754.5966228893049</v>
      </c>
      <c r="L58" s="7">
        <f>L57*L19/L18</f>
        <v>5525.7057949479931</v>
      </c>
      <c r="M58" s="7">
        <f>M57*M19/M18</f>
        <v>5525.7057949479931</v>
      </c>
      <c r="N58" s="7">
        <f>N57*N19/N18</f>
        <v>5690.589135424636</v>
      </c>
      <c r="O58" s="7">
        <f>O57*O19/O18</f>
        <v>5690.589135424636</v>
      </c>
      <c r="P58" s="7">
        <f>P57*P19/P18</f>
        <v>5294.1176470588234</v>
      </c>
      <c r="Q58" s="7">
        <f>Q57*Q19/Q18</f>
        <v>5333.333333333333</v>
      </c>
    </row>
    <row r="59" spans="1:17" x14ac:dyDescent="0.35">
      <c r="A59" s="5"/>
      <c r="B59" s="7">
        <v>7200</v>
      </c>
      <c r="C59" s="7">
        <v>7200</v>
      </c>
      <c r="D59" s="7">
        <v>7200</v>
      </c>
      <c r="E59" s="7">
        <v>7200</v>
      </c>
      <c r="F59" s="7">
        <v>7200</v>
      </c>
      <c r="G59" s="7">
        <v>7200</v>
      </c>
      <c r="H59" s="7">
        <v>7200</v>
      </c>
      <c r="I59" s="7">
        <v>7200</v>
      </c>
      <c r="J59" s="7">
        <v>7200</v>
      </c>
      <c r="K59" s="7">
        <v>7200</v>
      </c>
      <c r="L59" s="7">
        <v>7200</v>
      </c>
      <c r="M59" s="7">
        <v>7200</v>
      </c>
      <c r="N59" s="7">
        <v>7200</v>
      </c>
      <c r="O59" s="7">
        <v>7200</v>
      </c>
      <c r="P59" s="7">
        <v>7200</v>
      </c>
      <c r="Q59" s="7">
        <v>7200</v>
      </c>
    </row>
    <row r="60" spans="1:17" x14ac:dyDescent="0.35">
      <c r="A60" s="5"/>
      <c r="B60" s="7">
        <f>B59*B20/B19</f>
        <v>5860.7999999999993</v>
      </c>
      <c r="C60" s="7">
        <f>C59*C20/C19</f>
        <v>5860.7999999999993</v>
      </c>
      <c r="D60" s="7">
        <f>D59*D20/D19</f>
        <v>5924.4397011739593</v>
      </c>
      <c r="E60" s="7">
        <f>E59*E20/E19</f>
        <v>5924.4397011739593</v>
      </c>
      <c r="F60" s="7">
        <f>F59*F20/F19</f>
        <v>5560.3960396039602</v>
      </c>
      <c r="G60" s="7">
        <f>G59*G20/G19</f>
        <v>5560.3960396039602</v>
      </c>
      <c r="H60" s="7">
        <f>H59*H20/H19</f>
        <v>5560.3960396039602</v>
      </c>
      <c r="I60" s="7">
        <f>I59*I20/I19</f>
        <v>5394.2369263607252</v>
      </c>
      <c r="J60" s="7">
        <f>J59*J20/J19</f>
        <v>5940.5940594059402</v>
      </c>
      <c r="K60" s="7">
        <f>K59*K20/K19</f>
        <v>5932.3943661971825</v>
      </c>
      <c r="L60" s="7">
        <f>L59*L20/L19</f>
        <v>6119.6515004840276</v>
      </c>
      <c r="M60" s="7">
        <f>M59*M20/M19</f>
        <v>6119.6515004840276</v>
      </c>
      <c r="N60" s="7">
        <f>N59*N20/N19</f>
        <v>5332.0425943852861</v>
      </c>
      <c r="O60" s="7">
        <f>O59*O20/O19</f>
        <v>5910.5517909002901</v>
      </c>
      <c r="P60" s="7">
        <f>P59*P20/P19</f>
        <v>0</v>
      </c>
      <c r="Q60" s="7">
        <f>Q59*Q20/Q19</f>
        <v>0</v>
      </c>
    </row>
    <row r="61" spans="1:17" x14ac:dyDescent="0.35">
      <c r="A61" s="5"/>
      <c r="B61" s="7">
        <v>7200</v>
      </c>
      <c r="C61" s="7">
        <v>7200</v>
      </c>
      <c r="D61" s="7">
        <v>7200</v>
      </c>
      <c r="E61" s="7">
        <v>7200</v>
      </c>
      <c r="F61" s="7">
        <v>7200</v>
      </c>
      <c r="G61" s="7">
        <v>7200</v>
      </c>
      <c r="H61" s="7">
        <v>7200</v>
      </c>
      <c r="I61" s="7">
        <v>7200</v>
      </c>
      <c r="J61" s="7">
        <v>7200</v>
      </c>
      <c r="K61" s="7">
        <v>7200</v>
      </c>
      <c r="L61" s="7">
        <v>7200</v>
      </c>
      <c r="M61" s="7">
        <v>7200</v>
      </c>
      <c r="N61" s="7">
        <v>7200</v>
      </c>
      <c r="O61" s="7">
        <v>7200</v>
      </c>
      <c r="P61" s="7">
        <v>7200</v>
      </c>
      <c r="Q61" s="7">
        <v>7200</v>
      </c>
    </row>
  </sheetData>
  <phoneticPr fontId="2" type="noConversion"/>
  <pageMargins left="0.7" right="0.7" top="0.78740157499999996" bottom="0.78740157499999996" header="0.3" footer="0.3"/>
  <pageSetup paperSize="9" scale="37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Renko</dc:creator>
  <cp:lastModifiedBy>Maximilian Renko</cp:lastModifiedBy>
  <cp:lastPrinted>2022-04-04T08:29:20Z</cp:lastPrinted>
  <dcterms:created xsi:type="dcterms:W3CDTF">2021-10-20T10:11:11Z</dcterms:created>
  <dcterms:modified xsi:type="dcterms:W3CDTF">2022-04-04T08:36:43Z</dcterms:modified>
</cp:coreProperties>
</file>